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<sst xmlns="http://schemas.openxmlformats.org/spreadsheetml/2006/main" uniqueCount="113">
  <si>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</si>
  <si>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</si>
  <si>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</si>
  <si>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</si>
  <si>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</si>
  <si>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</si>
  <si>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</si>
  <si>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</si>
  <si>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</si>
  <si>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</si>
  <si>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VLC-813008</t>
  </si>
  <si>
    <t>VT.COMBI.0.180</t>
  </si>
  <si>
    <t>Насосно-смесительный узел с термоголовкой, без насоса, монтажная длина насоса 180 мм</t>
  </si>
  <si>
    <t>33 591.00 руб.</t>
  </si>
  <si>
    <t>&gt;100</t>
  </si>
  <si>
    <t>шт</t>
  </si>
  <si>
    <t>VLC-999119</t>
  </si>
  <si>
    <t>VT.COMBI.S.180M</t>
  </si>
  <si>
    <t>Насосно-смесительный узел с сервоприводом, без насоса, монтажная длина насоса 180 мм (M)</t>
  </si>
  <si>
    <t>36 881.00 руб.</t>
  </si>
  <si>
    <t>VLC-813010</t>
  </si>
  <si>
    <t>VT.DUAL.0.130</t>
  </si>
  <si>
    <t>Насосно-смесительный узел без насоса, монтажная длина насоса 130 мм</t>
  </si>
  <si>
    <t>39 925.00 руб.</t>
  </si>
  <si>
    <t>VLC-813025</t>
  </si>
  <si>
    <t>VT.TECHNOMIX.0.130</t>
  </si>
  <si>
    <t>Насосно-смесительный узел, без насоса, монтажная длина насоса 130 мм (Италия)</t>
  </si>
  <si>
    <t>27 872.00 руб.</t>
  </si>
  <si>
    <t>&gt;25</t>
  </si>
  <si>
    <t>VLC-813026</t>
  </si>
  <si>
    <t>VT.VALMIX.0.130</t>
  </si>
  <si>
    <t>Насосно-смесительный узел, без насоса, монтажная длина насоса 130 мм</t>
  </si>
  <si>
    <t>12 562.00 руб.</t>
  </si>
  <si>
    <t>VLC-813021</t>
  </si>
  <si>
    <t>VT.ICBOX.1.0</t>
  </si>
  <si>
    <t>Терморегулирующий монтажный комплект IC-BOX 1</t>
  </si>
  <si>
    <t>16 652.00 руб.</t>
  </si>
  <si>
    <t>VLC-813022</t>
  </si>
  <si>
    <t>VT.ICBOX.2.0</t>
  </si>
  <si>
    <t>Терморегулирующий монтажный комплект IC-BOX 2</t>
  </si>
  <si>
    <t>VLC-813023</t>
  </si>
  <si>
    <t>VT.ICBOX.4.0</t>
  </si>
  <si>
    <t>Терморегулирующий монтажный комплект IC-BOX 4</t>
  </si>
  <si>
    <t>11 336.00 руб.</t>
  </si>
  <si>
    <t>VLC-813024</t>
  </si>
  <si>
    <t>VT.ICBOX.5.0</t>
  </si>
  <si>
    <t>Терморегулирующий монтажный комплект IC-BOX 5</t>
  </si>
  <si>
    <t>12 093.00 руб.</t>
  </si>
  <si>
    <t>VLC-813003</t>
  </si>
  <si>
    <t>VT.3011.0.0</t>
  </si>
  <si>
    <t>Термоголовка с погружным датчиком диап. Регул-ки 20-70С 2м. (1/18шт)</t>
  </si>
  <si>
    <t>1 964.00 руб.</t>
  </si>
  <si>
    <t>VLC-813001</t>
  </si>
  <si>
    <t>VT.5011.0.0</t>
  </si>
  <si>
    <t>Термоголовка с выносным погружным датчиком (диап. Регул-ки 20-60С) 2м.  (5 /40шт)</t>
  </si>
  <si>
    <t>6 292.00 руб.</t>
  </si>
  <si>
    <t>&gt;50</t>
  </si>
  <si>
    <t>VLC-813002</t>
  </si>
  <si>
    <t>VT.5012.0.0</t>
  </si>
  <si>
    <t>Термоголовка с выносным накладным датчиком (диап. Регул-ки 20-60С) 2м. (5 /40шт)</t>
  </si>
  <si>
    <t>5 302.00 руб.</t>
  </si>
  <si>
    <t>VLC-813020</t>
  </si>
  <si>
    <t>VT.ACC10.0.0</t>
  </si>
  <si>
    <t>Сервомотор со встроенным контроллером</t>
  </si>
  <si>
    <t>41 266.00 руб.</t>
  </si>
  <si>
    <t>&gt;10</t>
  </si>
  <si>
    <t>VLC-813017</t>
  </si>
  <si>
    <t>VT.M106.0.024</t>
  </si>
  <si>
    <t>Сервомотор для смесительного клапана 24В (AVC05)</t>
  </si>
  <si>
    <t>24 717.00 руб.</t>
  </si>
  <si>
    <t>VLC-813018</t>
  </si>
  <si>
    <t>VT.M106.0.230</t>
  </si>
  <si>
    <t>Сервомотор для смесительного клапана 230В</t>
  </si>
  <si>
    <t>VLC-813019</t>
  </si>
  <si>
    <t>VT.M106.R.024</t>
  </si>
  <si>
    <t>Радиальный сервомотор, для смесительного клапана 24В (0-10 В) (AVC10Y)</t>
  </si>
  <si>
    <t>42 386.00 руб.</t>
  </si>
  <si>
    <t>VLC-813011</t>
  </si>
  <si>
    <t>VT.MIX03.G.05</t>
  </si>
  <si>
    <t>Трехходовой смесительный клапан 3/4</t>
  </si>
  <si>
    <t>8 488.00 руб.</t>
  </si>
  <si>
    <t>VLC-813012</t>
  </si>
  <si>
    <t>VT.MIX03.G.06</t>
  </si>
  <si>
    <t>Трехходовой смесительный клапан 1</t>
  </si>
  <si>
    <t>8 097.00 руб.</t>
  </si>
  <si>
    <t>VLC-813013</t>
  </si>
  <si>
    <t>VT.MIX03.G.07</t>
  </si>
  <si>
    <t>Трехходовой смесительный клапан 1 1/4</t>
  </si>
  <si>
    <t>9 444.00 руб.</t>
  </si>
  <si>
    <t>VLC-813014</t>
  </si>
  <si>
    <t>VT.MIX04.G.05</t>
  </si>
  <si>
    <t>Четырехходовой смесительный клапан 3/4</t>
  </si>
  <si>
    <t>9 299.00 руб.</t>
  </si>
  <si>
    <t>VLC-813015</t>
  </si>
  <si>
    <t>VT.MIX04.G.06</t>
  </si>
  <si>
    <t>Четырехходовой смесительный клапан 1</t>
  </si>
  <si>
    <t>9 108.00 руб.</t>
  </si>
  <si>
    <t>VLC-813016</t>
  </si>
  <si>
    <t>VT.MIX04.G.07</t>
  </si>
  <si>
    <t>Четырехходовой смесительный клапан 1 1/4</t>
  </si>
  <si>
    <t>10 603.00 руб.</t>
  </si>
  <si>
    <t>VLC-813004</t>
  </si>
  <si>
    <t>VT.MR01.N.0603</t>
  </si>
  <si>
    <t>Клапан трехходовой смесительный 1" (с боковым смешиванием, без полного перекрытия)    (2 /32шт)</t>
  </si>
  <si>
    <t>7 273.00 руб.</t>
  </si>
  <si>
    <t>VLC-813005</t>
  </si>
  <si>
    <t>VT.MR02.N.0603</t>
  </si>
  <si>
    <t>Клапан трехходовый смесительный 1" (с центральным смешиванием)  (2 /32шт)</t>
  </si>
  <si>
    <t>8 049.00 руб.</t>
  </si>
  <si>
    <t>VLC-813006</t>
  </si>
  <si>
    <t>VT.MR03.N.0603</t>
  </si>
  <si>
    <t>Клапан трехходовой смесительный 1" (с боковым смешиванием, с возможностью полного перекрытия)  (2 /3</t>
  </si>
  <si>
    <t>7 513.00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</si>
</sst>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5fad412_86a5_11e9_8101_003048fd731b_cbd0a3cd_27ac_11ed_a30e_00259070b4871.jpeg"/><Relationship Id="rId2" Type="http://schemas.openxmlformats.org/officeDocument/2006/relationships/image" Target="../media/65637da0_0b65_11ec_831e_003048fd731b_ab6a8835_27ae_11ed_a30e_00259070b4872.jpeg"/><Relationship Id="rId3" Type="http://schemas.openxmlformats.org/officeDocument/2006/relationships/image" Target="../media/a5fad417_86a5_11e9_8101_003048fd731b_ab6a883c_27ae_11ed_a30e_00259070b4873.jpeg"/><Relationship Id="rId4" Type="http://schemas.openxmlformats.org/officeDocument/2006/relationships/image" Target="../media/a5fad440_86a5_11e9_8101_003048fd731b_cbd0a3c6_27ac_11ed_a30e_00259070b4874.jpeg"/><Relationship Id="rId5" Type="http://schemas.openxmlformats.org/officeDocument/2006/relationships/image" Target="../media/a5fad442_86a5_11e9_8101_003048fd731b_cbd0a3bf_27ac_11ed_a30e_00259070b4875.jpeg"/><Relationship Id="rId6" Type="http://schemas.openxmlformats.org/officeDocument/2006/relationships/image" Target="../media/a5fad434_86a5_11e9_8101_003048fd731b_ab6a8841_27ae_11ed_a30e_00259070b4876.jpeg"/><Relationship Id="rId7" Type="http://schemas.openxmlformats.org/officeDocument/2006/relationships/image" Target="../media/a5fad437_86a5_11e9_8101_003048fd731b_ab6a8848_27ae_11ed_a30e_00259070b4877.jpeg"/><Relationship Id="rId8" Type="http://schemas.openxmlformats.org/officeDocument/2006/relationships/image" Target="../media/a5fad43a_86a5_11e9_8101_003048fd731b_ab6a884f_27ae_11ed_a30e_00259070b4878.jpeg"/><Relationship Id="rId9" Type="http://schemas.openxmlformats.org/officeDocument/2006/relationships/image" Target="../media/a5fad43d_86a5_11e9_8101_003048fd731b_ab6a8856_27ae_11ed_a30e_00259070b4879.jpeg"/><Relationship Id="rId10" Type="http://schemas.openxmlformats.org/officeDocument/2006/relationships/image" Target="../media/a5fad400_86a5_11e9_8101_003048fd731b_ab6a8864_27ae_11ed_a30e_00259070b48710.jpeg"/><Relationship Id="rId11" Type="http://schemas.openxmlformats.org/officeDocument/2006/relationships/image" Target="../media/a5fad3f8_86a5_11e9_8101_003048fd731b_ab6a8872_27ae_11ed_a30e_00259070b48711.jpeg"/><Relationship Id="rId12" Type="http://schemas.openxmlformats.org/officeDocument/2006/relationships/image" Target="../media/a5fad3fc_86a5_11e9_8101_003048fd731b_ab6a886b_27ae_11ed_a30e_00259070b48712.jpeg"/><Relationship Id="rId13" Type="http://schemas.openxmlformats.org/officeDocument/2006/relationships/image" Target="../media/a5fad432_86a5_11e9_8101_003048fd731b_3d7c0734_0312_11ef_a5a4_047c1617b14313.jpeg"/><Relationship Id="rId14" Type="http://schemas.openxmlformats.org/officeDocument/2006/relationships/image" Target="../media/a5fad42b_86a5_11e9_8101_003048fd731b_3d7c0738_0312_11ef_a5a4_047c1617b14314.jpeg"/><Relationship Id="rId15" Type="http://schemas.openxmlformats.org/officeDocument/2006/relationships/image" Target="../media/a5fad42f_86a5_11e9_8101_003048fd731b_3d7c0740_0312_11ef_a5a4_047c1617b14315.jpeg"/><Relationship Id="rId16" Type="http://schemas.openxmlformats.org/officeDocument/2006/relationships/image" Target="../media/a5fad419_86a5_11e9_8101_003048fd731b_ab6a888e_27ae_11ed_a30e_00259070b48716.jpeg"/><Relationship Id="rId17" Type="http://schemas.openxmlformats.org/officeDocument/2006/relationships/image" Target="../media/a5fad422_86a5_11e9_8101_003048fd731b_ab6a88a3_27ae_11ed_a30e_00259070b48717.jpeg"/><Relationship Id="rId18" Type="http://schemas.openxmlformats.org/officeDocument/2006/relationships/image" Target="../media/a5fad403_86a5_11e9_8101_003048fd731b_ab6a8879_27ae_11ed_a30e_00259070b48718.jpeg"/><Relationship Id="rId19" Type="http://schemas.openxmlformats.org/officeDocument/2006/relationships/image" Target="../media/a5fad407_86a5_11e9_8101_003048fd731b_ab6a8887_27ae_11ed_a30e_00259070b48719.jpeg"/><Relationship Id="rId20" Type="http://schemas.openxmlformats.org/officeDocument/2006/relationships/image" Target="../media/a5fad40b_86a5_11e9_8101_003048fd731b_ab6a8880_27ae_11ed_a30e_00259070b4872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01" descr="Image_3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302" descr="Image_3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303" descr="Image_30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304" descr="Image_30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5" name="Image_305" descr="Image_30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6" name="Image_306" descr="Image_30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7" name="Image_307" descr="Image_30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8" name="Image_308" descr="Image_30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9" name="Image_309" descr="Image_30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10" name="Image_310" descr="Image_3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11" name="Image_311" descr="Image_3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12" name="Image_312" descr="Image_3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13" name="Image_313" descr="Image_3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14" name="Image_314" descr="Image_3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15" name="Image_315" descr="Image_3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16" name="Image_316" descr="Image_31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17" name="Image_317" descr="Image_31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18" name="Image_318" descr="Image_31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19" name="Image_319" descr="Image_31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20" name="Image_320" descr="Image_320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SUM(J2:J26)</f>
        <v>0</v>
      </c>
      <c r="K1" s="4" t="s">
        <v>9</v>
      </c>
      <c r="L1" s="5"/>
    </row>
    <row r="2" spans="1:12" customHeight="1" ht="105">
      <c r="A2" s="1"/>
      <c r="B2" s="1">
        <v>819351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1</v>
      </c>
      <c r="H2" s="1" t="s">
        <v>14</v>
      </c>
      <c r="I2" s="1">
        <v>0</v>
      </c>
      <c r="J2" s="1" t="s">
        <v>15</v>
      </c>
      <c r="K2" s="2"/>
      <c r="L2" s="5">
        <f>K2*33591.00</f>
        <v>0</v>
      </c>
    </row>
    <row r="3" spans="1:12" customHeight="1" ht="105">
      <c r="A3" s="1"/>
      <c r="B3" s="1">
        <v>834814</v>
      </c>
      <c r="C3" s="1" t="s">
        <v>16</v>
      </c>
      <c r="D3" s="1" t="s">
        <v>17</v>
      </c>
      <c r="E3" s="3" t="s">
        <v>18</v>
      </c>
      <c r="F3" s="1" t="s">
        <v>19</v>
      </c>
      <c r="G3" s="1">
        <v>0</v>
      </c>
      <c r="H3" s="1">
        <v>4</v>
      </c>
      <c r="I3" s="1">
        <v>0</v>
      </c>
      <c r="J3" s="1" t="s">
        <v>15</v>
      </c>
      <c r="K3" s="2"/>
      <c r="L3" s="5">
        <f>K3*36881.00</f>
        <v>0</v>
      </c>
    </row>
    <row r="4" spans="1:12" customHeight="1" ht="105">
      <c r="A4" s="1"/>
      <c r="B4" s="1">
        <v>819353</v>
      </c>
      <c r="C4" s="1" t="s">
        <v>20</v>
      </c>
      <c r="D4" s="1" t="s">
        <v>21</v>
      </c>
      <c r="E4" s="3" t="s">
        <v>22</v>
      </c>
      <c r="F4" s="1" t="s">
        <v>23</v>
      </c>
      <c r="G4" s="1">
        <v>0</v>
      </c>
      <c r="H4" s="1">
        <v>10</v>
      </c>
      <c r="I4" s="1">
        <v>0</v>
      </c>
      <c r="J4" s="1" t="s">
        <v>15</v>
      </c>
      <c r="K4" s="2"/>
      <c r="L4" s="5">
        <f>K4*39925.00</f>
        <v>0</v>
      </c>
    </row>
    <row r="5" spans="1:12" customHeight="1" ht="105">
      <c r="A5" s="1"/>
      <c r="B5" s="1">
        <v>819368</v>
      </c>
      <c r="C5" s="1" t="s">
        <v>24</v>
      </c>
      <c r="D5" s="1" t="s">
        <v>25</v>
      </c>
      <c r="E5" s="3" t="s">
        <v>26</v>
      </c>
      <c r="F5" s="1" t="s">
        <v>27</v>
      </c>
      <c r="G5" s="1">
        <v>1</v>
      </c>
      <c r="H5" s="1" t="s">
        <v>28</v>
      </c>
      <c r="I5" s="1">
        <v>0</v>
      </c>
      <c r="J5" s="1" t="s">
        <v>15</v>
      </c>
      <c r="K5" s="2"/>
      <c r="L5" s="5">
        <f>K5*27872.00</f>
        <v>0</v>
      </c>
    </row>
    <row r="6" spans="1:12" customHeight="1" ht="105">
      <c r="A6" s="1"/>
      <c r="B6" s="1">
        <v>819369</v>
      </c>
      <c r="C6" s="1" t="s">
        <v>29</v>
      </c>
      <c r="D6" s="1" t="s">
        <v>30</v>
      </c>
      <c r="E6" s="3" t="s">
        <v>31</v>
      </c>
      <c r="F6" s="1" t="s">
        <v>32</v>
      </c>
      <c r="G6" s="1">
        <v>5</v>
      </c>
      <c r="H6" s="1" t="s">
        <v>14</v>
      </c>
      <c r="I6" s="1">
        <v>0</v>
      </c>
      <c r="J6" s="1" t="s">
        <v>15</v>
      </c>
      <c r="K6" s="2"/>
      <c r="L6" s="5">
        <f>K6*12562.00</f>
        <v>0</v>
      </c>
    </row>
    <row r="7" spans="1:12" customHeight="1" ht="105">
      <c r="A7" s="1"/>
      <c r="B7" s="1">
        <v>819364</v>
      </c>
      <c r="C7" s="1" t="s">
        <v>33</v>
      </c>
      <c r="D7" s="1" t="s">
        <v>34</v>
      </c>
      <c r="E7" s="3" t="s">
        <v>35</v>
      </c>
      <c r="F7" s="1" t="s">
        <v>36</v>
      </c>
      <c r="G7" s="1">
        <v>0</v>
      </c>
      <c r="H7" s="1">
        <v>0</v>
      </c>
      <c r="I7" s="1">
        <v>0</v>
      </c>
      <c r="J7" s="1" t="s">
        <v>15</v>
      </c>
      <c r="K7" s="2"/>
      <c r="L7" s="5">
        <f>K7*16652.00</f>
        <v>0</v>
      </c>
    </row>
    <row r="8" spans="1:12" customHeight="1" ht="105">
      <c r="A8" s="1"/>
      <c r="B8" s="1">
        <v>819365</v>
      </c>
      <c r="C8" s="1" t="s">
        <v>37</v>
      </c>
      <c r="D8" s="1" t="s">
        <v>38</v>
      </c>
      <c r="E8" s="3" t="s">
        <v>39</v>
      </c>
      <c r="F8" s="1" t="s">
        <v>36</v>
      </c>
      <c r="G8" s="1">
        <v>1</v>
      </c>
      <c r="H8" s="1" t="s">
        <v>28</v>
      </c>
      <c r="I8" s="1">
        <v>0</v>
      </c>
      <c r="J8" s="1" t="s">
        <v>15</v>
      </c>
      <c r="K8" s="2"/>
      <c r="L8" s="5">
        <f>K8*16652.00</f>
        <v>0</v>
      </c>
    </row>
    <row r="9" spans="1:12" customHeight="1" ht="105">
      <c r="A9" s="1"/>
      <c r="B9" s="1">
        <v>819366</v>
      </c>
      <c r="C9" s="1" t="s">
        <v>40</v>
      </c>
      <c r="D9" s="1" t="s">
        <v>41</v>
      </c>
      <c r="E9" s="3" t="s">
        <v>42</v>
      </c>
      <c r="F9" s="1" t="s">
        <v>43</v>
      </c>
      <c r="G9" s="1">
        <v>0</v>
      </c>
      <c r="H9" s="1">
        <v>4</v>
      </c>
      <c r="I9" s="1">
        <v>0</v>
      </c>
      <c r="J9" s="1" t="s">
        <v>15</v>
      </c>
      <c r="K9" s="2"/>
      <c r="L9" s="5">
        <f>K9*11336.00</f>
        <v>0</v>
      </c>
    </row>
    <row r="10" spans="1:12" customHeight="1" ht="105">
      <c r="A10" s="1"/>
      <c r="B10" s="1">
        <v>819367</v>
      </c>
      <c r="C10" s="1" t="s">
        <v>44</v>
      </c>
      <c r="D10" s="1" t="s">
        <v>45</v>
      </c>
      <c r="E10" s="3" t="s">
        <v>46</v>
      </c>
      <c r="F10" s="1" t="s">
        <v>47</v>
      </c>
      <c r="G10" s="1">
        <v>0</v>
      </c>
      <c r="H10" s="1">
        <v>7</v>
      </c>
      <c r="I10" s="1">
        <v>0</v>
      </c>
      <c r="J10" s="1" t="s">
        <v>15</v>
      </c>
      <c r="K10" s="2"/>
      <c r="L10" s="5">
        <f>K10*12093.00</f>
        <v>0</v>
      </c>
    </row>
    <row r="11" spans="1:12" customHeight="1" ht="105">
      <c r="A11" s="1"/>
      <c r="B11" s="1">
        <v>819346</v>
      </c>
      <c r="C11" s="1" t="s">
        <v>48</v>
      </c>
      <c r="D11" s="1" t="s">
        <v>49</v>
      </c>
      <c r="E11" s="3" t="s">
        <v>50</v>
      </c>
      <c r="F11" s="1" t="s">
        <v>51</v>
      </c>
      <c r="G11" s="1">
        <v>2</v>
      </c>
      <c r="H11" s="1" t="s">
        <v>14</v>
      </c>
      <c r="I11" s="1">
        <v>0</v>
      </c>
      <c r="J11" s="1" t="s">
        <v>15</v>
      </c>
      <c r="K11" s="2"/>
      <c r="L11" s="5">
        <f>K11*1964.00</f>
        <v>0</v>
      </c>
    </row>
    <row r="12" spans="1:12" customHeight="1" ht="105">
      <c r="A12" s="1"/>
      <c r="B12" s="1">
        <v>819344</v>
      </c>
      <c r="C12" s="1" t="s">
        <v>52</v>
      </c>
      <c r="D12" s="1" t="s">
        <v>53</v>
      </c>
      <c r="E12" s="3" t="s">
        <v>54</v>
      </c>
      <c r="F12" s="1" t="s">
        <v>55</v>
      </c>
      <c r="G12" s="1">
        <v>4</v>
      </c>
      <c r="H12" s="1" t="s">
        <v>56</v>
      </c>
      <c r="I12" s="1">
        <v>0</v>
      </c>
      <c r="J12" s="1" t="s">
        <v>15</v>
      </c>
      <c r="K12" s="2"/>
      <c r="L12" s="5">
        <f>K12*6292.00</f>
        <v>0</v>
      </c>
    </row>
    <row r="13" spans="1:12" customHeight="1" ht="105">
      <c r="A13" s="1"/>
      <c r="B13" s="1">
        <v>819345</v>
      </c>
      <c r="C13" s="1" t="s">
        <v>57</v>
      </c>
      <c r="D13" s="1" t="s">
        <v>58</v>
      </c>
      <c r="E13" s="3" t="s">
        <v>59</v>
      </c>
      <c r="F13" s="1" t="s">
        <v>60</v>
      </c>
      <c r="G13" s="1">
        <v>2</v>
      </c>
      <c r="H13" s="1" t="s">
        <v>56</v>
      </c>
      <c r="I13" s="1">
        <v>0</v>
      </c>
      <c r="J13" s="1" t="s">
        <v>15</v>
      </c>
      <c r="K13" s="2"/>
      <c r="L13" s="5">
        <f>K13*5302.00</f>
        <v>0</v>
      </c>
    </row>
    <row r="14" spans="1:12" customHeight="1" ht="105">
      <c r="A14" s="1"/>
      <c r="B14" s="1">
        <v>819363</v>
      </c>
      <c r="C14" s="1" t="s">
        <v>61</v>
      </c>
      <c r="D14" s="1" t="s">
        <v>62</v>
      </c>
      <c r="E14" s="3" t="s">
        <v>63</v>
      </c>
      <c r="F14" s="1" t="s">
        <v>64</v>
      </c>
      <c r="G14" s="1">
        <v>0</v>
      </c>
      <c r="H14" s="1" t="s">
        <v>65</v>
      </c>
      <c r="I14" s="1">
        <v>0</v>
      </c>
      <c r="J14" s="1" t="s">
        <v>15</v>
      </c>
      <c r="K14" s="2"/>
      <c r="L14" s="5">
        <f>K14*41266.00</f>
        <v>0</v>
      </c>
    </row>
    <row r="15" spans="1:12" customHeight="1" ht="53">
      <c r="A15" s="1"/>
      <c r="B15" s="1">
        <v>819360</v>
      </c>
      <c r="C15" s="1" t="s">
        <v>66</v>
      </c>
      <c r="D15" s="1" t="s">
        <v>67</v>
      </c>
      <c r="E15" s="3" t="s">
        <v>68</v>
      </c>
      <c r="F15" s="1" t="s">
        <v>69</v>
      </c>
      <c r="G15" s="1">
        <v>0</v>
      </c>
      <c r="H15" s="1">
        <v>0</v>
      </c>
      <c r="I15" s="1">
        <v>0</v>
      </c>
      <c r="J15" s="1" t="s">
        <v>15</v>
      </c>
      <c r="K15" s="2"/>
      <c r="L15" s="5">
        <f>K15*24717.00</f>
        <v>0</v>
      </c>
    </row>
    <row r="16" spans="1:12" customHeight="1" ht="53">
      <c r="A16" s="1"/>
      <c r="B16" s="1">
        <v>819361</v>
      </c>
      <c r="C16" s="1" t="s">
        <v>70</v>
      </c>
      <c r="D16" s="1" t="s">
        <v>71</v>
      </c>
      <c r="E16" s="3" t="s">
        <v>72</v>
      </c>
      <c r="F16" s="1" t="s">
        <v>69</v>
      </c>
      <c r="G16" s="1">
        <v>0</v>
      </c>
      <c r="H16" s="1" t="s">
        <v>65</v>
      </c>
      <c r="I16" s="1">
        <v>0</v>
      </c>
      <c r="J16" s="1" t="s">
        <v>15</v>
      </c>
      <c r="K16" s="2"/>
      <c r="L16" s="5">
        <f>K16*24717.00</f>
        <v>0</v>
      </c>
    </row>
    <row r="17" spans="1:12" customHeight="1" ht="105">
      <c r="A17" s="1"/>
      <c r="B17" s="1">
        <v>819362</v>
      </c>
      <c r="C17" s="1" t="s">
        <v>73</v>
      </c>
      <c r="D17" s="1" t="s">
        <v>74</v>
      </c>
      <c r="E17" s="3" t="s">
        <v>75</v>
      </c>
      <c r="F17" s="1" t="s">
        <v>76</v>
      </c>
      <c r="G17" s="1">
        <v>0</v>
      </c>
      <c r="H17" s="1">
        <v>4</v>
      </c>
      <c r="I17" s="1">
        <v>0</v>
      </c>
      <c r="J17" s="1" t="s">
        <v>15</v>
      </c>
      <c r="K17" s="2"/>
      <c r="L17" s="5">
        <f>K17*42386.00</f>
        <v>0</v>
      </c>
    </row>
    <row r="18" spans="1:12" customHeight="1" ht="35">
      <c r="A18" s="1"/>
      <c r="B18" s="1">
        <v>819354</v>
      </c>
      <c r="C18" s="1" t="s">
        <v>77</v>
      </c>
      <c r="D18" s="1" t="s">
        <v>78</v>
      </c>
      <c r="E18" s="3" t="s">
        <v>79</v>
      </c>
      <c r="F18" s="1" t="s">
        <v>80</v>
      </c>
      <c r="G18" s="1">
        <v>2</v>
      </c>
      <c r="H18" s="1" t="s">
        <v>28</v>
      </c>
      <c r="I18" s="1">
        <v>0</v>
      </c>
      <c r="J18" s="1" t="s">
        <v>15</v>
      </c>
      <c r="K18" s="2"/>
      <c r="L18" s="5">
        <f>K18*8488.00</f>
        <v>0</v>
      </c>
    </row>
    <row r="19" spans="1:12" customHeight="1" ht="35">
      <c r="A19" s="1"/>
      <c r="B19" s="1">
        <v>819355</v>
      </c>
      <c r="C19" s="1" t="s">
        <v>81</v>
      </c>
      <c r="D19" s="1" t="s">
        <v>82</v>
      </c>
      <c r="E19" s="3" t="s">
        <v>83</v>
      </c>
      <c r="F19" s="1" t="s">
        <v>84</v>
      </c>
      <c r="G19" s="1">
        <v>2</v>
      </c>
      <c r="H19" s="1" t="s">
        <v>28</v>
      </c>
      <c r="I19" s="1">
        <v>0</v>
      </c>
      <c r="J19" s="1" t="s">
        <v>15</v>
      </c>
      <c r="K19" s="2"/>
      <c r="L19" s="5">
        <f>K19*8097.00</f>
        <v>0</v>
      </c>
    </row>
    <row r="20" spans="1:12" customHeight="1" ht="35">
      <c r="A20" s="1"/>
      <c r="B20" s="1">
        <v>819356</v>
      </c>
      <c r="C20" s="1" t="s">
        <v>85</v>
      </c>
      <c r="D20" s="1" t="s">
        <v>86</v>
      </c>
      <c r="E20" s="3" t="s">
        <v>87</v>
      </c>
      <c r="F20" s="1" t="s">
        <v>88</v>
      </c>
      <c r="G20" s="1">
        <v>3</v>
      </c>
      <c r="H20" s="1" t="s">
        <v>28</v>
      </c>
      <c r="I20" s="1">
        <v>0</v>
      </c>
      <c r="J20" s="1" t="s">
        <v>15</v>
      </c>
      <c r="K20" s="2"/>
      <c r="L20" s="5">
        <f>K20*9444.00</f>
        <v>0</v>
      </c>
    </row>
    <row r="21" spans="1:12" customHeight="1" ht="35">
      <c r="A21" s="1"/>
      <c r="B21" s="1">
        <v>819357</v>
      </c>
      <c r="C21" s="1" t="s">
        <v>89</v>
      </c>
      <c r="D21" s="1" t="s">
        <v>90</v>
      </c>
      <c r="E21" s="3" t="s">
        <v>91</v>
      </c>
      <c r="F21" s="1" t="s">
        <v>92</v>
      </c>
      <c r="G21" s="1">
        <v>0</v>
      </c>
      <c r="H21" s="1">
        <v>8</v>
      </c>
      <c r="I21" s="1">
        <v>0</v>
      </c>
      <c r="J21" s="1" t="s">
        <v>15</v>
      </c>
      <c r="K21" s="2"/>
      <c r="L21" s="5">
        <f>K21*9299.00</f>
        <v>0</v>
      </c>
    </row>
    <row r="22" spans="1:12" customHeight="1" ht="35">
      <c r="A22" s="1"/>
      <c r="B22" s="1">
        <v>819358</v>
      </c>
      <c r="C22" s="1" t="s">
        <v>93</v>
      </c>
      <c r="D22" s="1" t="s">
        <v>94</v>
      </c>
      <c r="E22" s="3" t="s">
        <v>95</v>
      </c>
      <c r="F22" s="1" t="s">
        <v>96</v>
      </c>
      <c r="G22" s="1">
        <v>2</v>
      </c>
      <c r="H22" s="1">
        <v>1</v>
      </c>
      <c r="I22" s="1">
        <v>0</v>
      </c>
      <c r="J22" s="1" t="s">
        <v>15</v>
      </c>
      <c r="K22" s="2"/>
      <c r="L22" s="5">
        <f>K22*9108.00</f>
        <v>0</v>
      </c>
    </row>
    <row r="23" spans="1:12" customHeight="1" ht="35">
      <c r="A23" s="1"/>
      <c r="B23" s="1">
        <v>819359</v>
      </c>
      <c r="C23" s="1" t="s">
        <v>97</v>
      </c>
      <c r="D23" s="1" t="s">
        <v>98</v>
      </c>
      <c r="E23" s="3" t="s">
        <v>99</v>
      </c>
      <c r="F23" s="1" t="s">
        <v>100</v>
      </c>
      <c r="G23" s="1">
        <v>0</v>
      </c>
      <c r="H23" s="1">
        <v>1</v>
      </c>
      <c r="I23" s="1">
        <v>0</v>
      </c>
      <c r="J23" s="1" t="s">
        <v>15</v>
      </c>
      <c r="K23" s="2"/>
      <c r="L23" s="5">
        <f>K23*10603.00</f>
        <v>0</v>
      </c>
    </row>
    <row r="24" spans="1:12" customHeight="1" ht="105">
      <c r="A24" s="1"/>
      <c r="B24" s="1">
        <v>819347</v>
      </c>
      <c r="C24" s="1" t="s">
        <v>101</v>
      </c>
      <c r="D24" s="1" t="s">
        <v>102</v>
      </c>
      <c r="E24" s="3" t="s">
        <v>103</v>
      </c>
      <c r="F24" s="1" t="s">
        <v>104</v>
      </c>
      <c r="G24" s="1">
        <v>2</v>
      </c>
      <c r="H24" s="1" t="s">
        <v>28</v>
      </c>
      <c r="I24" s="1">
        <v>0</v>
      </c>
      <c r="J24" s="1" t="s">
        <v>15</v>
      </c>
      <c r="K24" s="2"/>
      <c r="L24" s="5">
        <f>K24*7273.00</f>
        <v>0</v>
      </c>
    </row>
    <row r="25" spans="1:12" customHeight="1" ht="105">
      <c r="A25" s="1"/>
      <c r="B25" s="1">
        <v>819348</v>
      </c>
      <c r="C25" s="1" t="s">
        <v>105</v>
      </c>
      <c r="D25" s="1" t="s">
        <v>106</v>
      </c>
      <c r="E25" s="3" t="s">
        <v>107</v>
      </c>
      <c r="F25" s="1" t="s">
        <v>108</v>
      </c>
      <c r="G25" s="1">
        <v>2</v>
      </c>
      <c r="H25" s="1" t="s">
        <v>28</v>
      </c>
      <c r="I25" s="1">
        <v>0</v>
      </c>
      <c r="J25" s="1" t="s">
        <v>15</v>
      </c>
      <c r="K25" s="2"/>
      <c r="L25" s="5">
        <f>K25*8049.00</f>
        <v>0</v>
      </c>
    </row>
    <row r="26" spans="1:12" customHeight="1" ht="105">
      <c r="A26" s="1"/>
      <c r="B26" s="1">
        <v>819349</v>
      </c>
      <c r="C26" s="1" t="s">
        <v>109</v>
      </c>
      <c r="D26" s="1" t="s">
        <v>110</v>
      </c>
      <c r="E26" s="3" t="s">
        <v>111</v>
      </c>
      <c r="F26" s="1" t="s">
        <v>112</v>
      </c>
      <c r="G26" s="1">
        <v>3</v>
      </c>
      <c r="H26" s="1" t="s">
        <v>56</v>
      </c>
      <c r="I26" s="1">
        <v>0</v>
      </c>
      <c r="J26" s="1" t="s">
        <v>15</v>
      </c>
      <c r="K26" s="2"/>
      <c r="L26" s="5">
        <f>K26*7513.00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A16"/>
    <mergeCell ref="A18:A20"/>
    <mergeCell ref="A21:A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2024-05-20T10:41:14+03:00</dcterms:created>
  <dcterms:modified xsi:type="dcterms:W3CDTF">2024-05-20T10:41:14+03:00</dcterms:modified>
  <dc:title>Untitled Spreadsheet</dc:title>
  <dc:description/>
  <dc:subject/>
  <cp:keywords/>
  <cp:category/>
</cp:coreProperties>
</file>