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<sst xmlns="http://schemas.openxmlformats.org/spreadsheetml/2006/main" uniqueCount="209">
  <si>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</si>
  <si>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</si>
  <si>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</si>
  <si>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</si>
  <si>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</si>
  <si>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</si>
  <si>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</si>
  <si>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</si>
  <si>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</si>
  <si>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</si>
  <si>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VLC-900424</t>
  </si>
  <si>
    <t>NVTPBC</t>
  </si>
  <si>
    <t>Каталог «Сантехнические наклейки»</t>
  </si>
  <si>
    <t>1 170.00 руб.</t>
  </si>
  <si>
    <t>шт</t>
  </si>
  <si>
    <t>VLC-900127</t>
  </si>
  <si>
    <t>OR.551</t>
  </si>
  <si>
    <t>Погружная гильза 1/2"</t>
  </si>
  <si>
    <t>878.00 руб.</t>
  </si>
  <si>
    <t>&gt;10</t>
  </si>
  <si>
    <t>VLC-900518</t>
  </si>
  <si>
    <t>ST-M-8N</t>
  </si>
  <si>
    <t>Контроллер для удаленного управления (TECH)</t>
  </si>
  <si>
    <t>56 688.00 руб.</t>
  </si>
  <si>
    <t>VLC-900505</t>
  </si>
  <si>
    <t>ST-R-8 B</t>
  </si>
  <si>
    <t>Терморегулятор комнатный беспроводной (TECH)</t>
  </si>
  <si>
    <t>7 886.00 руб.</t>
  </si>
  <si>
    <t>&gt;50</t>
  </si>
  <si>
    <t>VLC-812010</t>
  </si>
  <si>
    <t>VT.0600.0.06</t>
  </si>
  <si>
    <t>Пробка для коллектора 1"    (50 /400шт)</t>
  </si>
  <si>
    <t>337.00 руб.</t>
  </si>
  <si>
    <t>&gt;100</t>
  </si>
  <si>
    <t>VLC-812011</t>
  </si>
  <si>
    <t>VT.0606.0.06</t>
  </si>
  <si>
    <t>Сдвоенный ниппель, 1"x1" (20 /160шт)</t>
  </si>
  <si>
    <t>1 285.00 руб.</t>
  </si>
  <si>
    <t>&gt;500</t>
  </si>
  <si>
    <t>VLC-812013</t>
  </si>
  <si>
    <t>VT.0617.0.0</t>
  </si>
  <si>
    <t>Термометр погружной 1/2" (20 /160шт)</t>
  </si>
  <si>
    <t>2 226.00 руб.</t>
  </si>
  <si>
    <t>VLC-812014</t>
  </si>
  <si>
    <t>VT.0666.0.0</t>
  </si>
  <si>
    <t>Байпас тупиковый 200 мм  (4 /32шт)</t>
  </si>
  <si>
    <t>6 568.00 руб.</t>
  </si>
  <si>
    <t>&gt;25</t>
  </si>
  <si>
    <t>VLC-812015</t>
  </si>
  <si>
    <t>VT.0667T.0.0</t>
  </si>
  <si>
    <t>Байпас проходной 200 мм, (2 /16шт)</t>
  </si>
  <si>
    <t>9 324.00 руб.</t>
  </si>
  <si>
    <t>VLC-812016</t>
  </si>
  <si>
    <t>VT.4615.0.0</t>
  </si>
  <si>
    <t>Тройник с термометром Евроконус (10 /80шт)</t>
  </si>
  <si>
    <t>2 331.00 руб.</t>
  </si>
  <si>
    <t>VLC-812019</t>
  </si>
  <si>
    <t>VT.AC501.0.0</t>
  </si>
  <si>
    <t>Датчик температуры пола   (50шт)</t>
  </si>
  <si>
    <t>487.00 руб.</t>
  </si>
  <si>
    <t>VLC-812020</t>
  </si>
  <si>
    <t>VT.AC602.0.0</t>
  </si>
  <si>
    <t>Термостат комнатный, с датчиком температуры пола (НЗ сервоприводы)   (16шт)</t>
  </si>
  <si>
    <t>2 093.00 руб.</t>
  </si>
  <si>
    <t>VLC-812018</t>
  </si>
  <si>
    <t>VT.AC614.0.0</t>
  </si>
  <si>
    <t>Термостат регулируемый с накладным датчиком  (10шт)</t>
  </si>
  <si>
    <t>3 947.00 руб.</t>
  </si>
  <si>
    <t>VLC-812017</t>
  </si>
  <si>
    <t>VT.AC616I.0.0</t>
  </si>
  <si>
    <t>Термостат регулируемый с выносным датчиком    (10шт)</t>
  </si>
  <si>
    <t>9 315.00 руб.</t>
  </si>
  <si>
    <t>VLC-812001</t>
  </si>
  <si>
    <t>VT.AC674</t>
  </si>
  <si>
    <t>Настроечный клапан с расходомером, коллекторный, встраиваемый  (для VTc.596 и 586)</t>
  </si>
  <si>
    <t>1 375.00 руб.</t>
  </si>
  <si>
    <t>VLC-812002</t>
  </si>
  <si>
    <t>VT.AC674.V.0</t>
  </si>
  <si>
    <t>Настроечный клапан с расходомером, коллекторный, встраиваемый  (для VTc.589)  (8 /80шт)</t>
  </si>
  <si>
    <t>539.00 руб.</t>
  </si>
  <si>
    <t>VLC-812021</t>
  </si>
  <si>
    <t>VT.AC701.0.0</t>
  </si>
  <si>
    <t>Электронный комнатный термостат накладной  (30шт)</t>
  </si>
  <si>
    <t>6 504.00 руб.</t>
  </si>
  <si>
    <t>VLC-812022</t>
  </si>
  <si>
    <t>VT.AC707.0.0</t>
  </si>
  <si>
    <t>Хронотермостат электронный комнатный БЕСПРОВОДНОЙ накладной (питание от батареек) (12шт)</t>
  </si>
  <si>
    <t>8 536.00 руб.</t>
  </si>
  <si>
    <t>VLC-812023</t>
  </si>
  <si>
    <t>VT.AC709.0.0</t>
  </si>
  <si>
    <t>Хронотермостат электр. комнатный с датчиком температуры пола (НЗ и НО сервоприводы, 24-220В)  (16шт)</t>
  </si>
  <si>
    <t>3 465.00 руб.</t>
  </si>
  <si>
    <t>VLC-812024</t>
  </si>
  <si>
    <t>VT.AC710.0.0</t>
  </si>
  <si>
    <t>Хронотермостат электронный накладной с питанием от батареек (20шт)</t>
  </si>
  <si>
    <t>12 671.00 руб.</t>
  </si>
  <si>
    <t>VLC-812025</t>
  </si>
  <si>
    <t>VT.AC711.0.0</t>
  </si>
  <si>
    <t>Хронотермостат электронный комнатный ДВУХКОНТУРНЫЙ</t>
  </si>
  <si>
    <t>4 908.00 руб.</t>
  </si>
  <si>
    <t>VLC-900419</t>
  </si>
  <si>
    <t>VT.AC713.0.0</t>
  </si>
  <si>
    <t>Хронотермостат электронный комнатный ДВУХКОНТУРНЫЙ с Wi-Fi</t>
  </si>
  <si>
    <t>8 383.00 руб.</t>
  </si>
  <si>
    <t>VLC-999107</t>
  </si>
  <si>
    <t>VT.AC712.0.0</t>
  </si>
  <si>
    <t>Хронотермостат электронный комнатный с Wi-Fi</t>
  </si>
  <si>
    <t>6 360.00 руб.</t>
  </si>
  <si>
    <t>VLC-999111</t>
  </si>
  <si>
    <t>VT.C.MINI.0</t>
  </si>
  <si>
    <t>Датчик температуры комнатный беспроводной</t>
  </si>
  <si>
    <t>5 587.00 руб.</t>
  </si>
  <si>
    <t>VLC-999108</t>
  </si>
  <si>
    <t>VT.C8.F.0</t>
  </si>
  <si>
    <t>Датчик температуры пола комнатный беспроводной</t>
  </si>
  <si>
    <t>8 094.00 руб.</t>
  </si>
  <si>
    <t>VLC-999110</t>
  </si>
  <si>
    <t>VT.C8.ZR.0</t>
  </si>
  <si>
    <t>Датчик температуры наружного воздуха беспроводной</t>
  </si>
  <si>
    <t>5 215.00 руб.</t>
  </si>
  <si>
    <t>VLC-812028</t>
  </si>
  <si>
    <t>VT.FLC15.0.0</t>
  </si>
  <si>
    <t>Расходомер 1-4 л/мин (евроконус) (20 /160шт)</t>
  </si>
  <si>
    <t>1 523.00 руб.</t>
  </si>
  <si>
    <t>VLC-999117</t>
  </si>
  <si>
    <t>VT.K300.0.0</t>
  </si>
  <si>
    <t>Универсальный контроллер для смесительных узлов</t>
  </si>
  <si>
    <t>19 506.00 руб.</t>
  </si>
  <si>
    <t>VLC-999118</t>
  </si>
  <si>
    <t>VT.K300.W.0</t>
  </si>
  <si>
    <t>Универсальный контроллер с Wi-Fi, для смесительных узлов</t>
  </si>
  <si>
    <t>21 481.00 руб.</t>
  </si>
  <si>
    <t>VLC-999109</t>
  </si>
  <si>
    <t>VT.R8.B.0</t>
  </si>
  <si>
    <t>Терморегулятор комнатный беспроводной</t>
  </si>
  <si>
    <t>VLC-999115</t>
  </si>
  <si>
    <t>VT.ST.WIFI.RS.0</t>
  </si>
  <si>
    <t>Интернет модуль для беспроводного зонального контроллера</t>
  </si>
  <si>
    <t>41 950.00 руб.</t>
  </si>
  <si>
    <t>VLC-999112</t>
  </si>
  <si>
    <t>VT.STL.8E.0</t>
  </si>
  <si>
    <t>Беспроводной зональный контроллер</t>
  </si>
  <si>
    <t>42 158.00 руб.</t>
  </si>
  <si>
    <t>VLC-999113</t>
  </si>
  <si>
    <t>VT.STM.8E.0</t>
  </si>
  <si>
    <t>Контроллер для удаленного управления</t>
  </si>
  <si>
    <t>VLC-999114</t>
  </si>
  <si>
    <t>VT.STT.868.0</t>
  </si>
  <si>
    <t>Беспроводной электропривод радиаторного клапана</t>
  </si>
  <si>
    <t>19 161.00 руб.</t>
  </si>
  <si>
    <t>VLC-812003</t>
  </si>
  <si>
    <t>VT.TE3040.0.220</t>
  </si>
  <si>
    <t>Электротерм-ий серв-од, питание 220 В (норм. ЗАКР.)     (100шт)</t>
  </si>
  <si>
    <t>5 675.00 руб.</t>
  </si>
  <si>
    <t>VLC-812004</t>
  </si>
  <si>
    <t>VT.TE3041.0.024</t>
  </si>
  <si>
    <t>Электротерм-ий серв-од, питание 24 В (норм. ЗАКР.)   (70шт)</t>
  </si>
  <si>
    <t>5 859.00 руб.</t>
  </si>
  <si>
    <t>VLC-812005</t>
  </si>
  <si>
    <t>VT.TE3040.A.220</t>
  </si>
  <si>
    <t>Электротерм-ий серв-вод, питание 220 В, (норм.ОТКР.)    (70шт)</t>
  </si>
  <si>
    <t>5 817.00 руб.</t>
  </si>
  <si>
    <t>VLC-812006</t>
  </si>
  <si>
    <t>VT.TE3041.A.024</t>
  </si>
  <si>
    <t>Электротерм-ий серв-вод, питание 24 В, (норм. ОТКР.)    (70шт)</t>
  </si>
  <si>
    <t>6 143.00 руб.</t>
  </si>
  <si>
    <t>VLC-900411</t>
  </si>
  <si>
    <t>VT.TE3043.0.220</t>
  </si>
  <si>
    <t>Электротермический двухпозиционный сервопривод, норм. ЗАКР., питание 220 В (м)</t>
  </si>
  <si>
    <t>1 902.00 руб.</t>
  </si>
  <si>
    <t>&gt;1000</t>
  </si>
  <si>
    <t>VLC-900412</t>
  </si>
  <si>
    <t>VT.TE3043.0.024</t>
  </si>
  <si>
    <t>Электротермический двухпозиционный сервопривод, норм. ЗАКР., питание 24 В (м)</t>
  </si>
  <si>
    <t>VLC-900413</t>
  </si>
  <si>
    <t>VT.TE3043.A.220</t>
  </si>
  <si>
    <t>Электротермический двухпозиционный сервопривод, норм. ОТКР., питание 220 В (м)</t>
  </si>
  <si>
    <t>1 997.00 руб.</t>
  </si>
  <si>
    <t>VLC-900414</t>
  </si>
  <si>
    <t>VT.TE3043.A.024</t>
  </si>
  <si>
    <t>Электротермический двухпозиционный сервопривод, норм. ОТКР., питание 24 В (м)</t>
  </si>
  <si>
    <t>VLC-813007</t>
  </si>
  <si>
    <t>VT.TE3061.0.024</t>
  </si>
  <si>
    <t>Электротермический аналоговый сервопривод, питание 24 В, упр.напр. 0-10 В</t>
  </si>
  <si>
    <t>12 466.00 руб.</t>
  </si>
  <si>
    <t>VLC-812026</t>
  </si>
  <si>
    <t>VT.VDC31.N.0</t>
  </si>
  <si>
    <t>Регулировочный клапан для коллекторных блоков    (50 /400шт)</t>
  </si>
  <si>
    <t>1 033.00 руб.</t>
  </si>
  <si>
    <t>VLC-812027</t>
  </si>
  <si>
    <t>VT.VTC30.N.0</t>
  </si>
  <si>
    <t>Запорный клапан для коллекторных блоков  (50 /400шт)</t>
  </si>
  <si>
    <t>1 220.00 руб.</t>
  </si>
  <si>
    <t>VLC-812029</t>
  </si>
  <si>
    <t>VT.ZC8.0.24</t>
  </si>
  <si>
    <t>Зональный коммуникатор 8 каналов, 24В</t>
  </si>
  <si>
    <t>6 733.00 руб.</t>
  </si>
  <si>
    <t>VLC-812030</t>
  </si>
  <si>
    <t>VT.ZC8.0.220</t>
  </si>
  <si>
    <t>Зональный коммуникатор 8 каналов, 220В</t>
  </si>
  <si>
    <t>7 135.00 руб.</t>
  </si>
  <si>
    <t>VLC-721135</t>
  </si>
  <si>
    <t>VTr.580.NE.040E</t>
  </si>
  <si>
    <t>Ниппель переходной 1/2" х евроконус нар.-нар.   (10 /250шт)</t>
  </si>
  <si>
    <t>148.00 руб.</t>
  </si>
  <si>
    <t>VLC-721134</t>
  </si>
  <si>
    <t>VTr.580.NEI.040E</t>
  </si>
  <si>
    <t>Ниппель для коллекторного блока 586, под расходомер, 1/2" х евроконус нар.-нар.   (50 /400шт)</t>
  </si>
  <si>
    <t>509.00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</si>
</sst>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2a66c2e_db0d_11ec_a2a2_00259070b487_f6cf4dfa_a596_11ee_a526_047c1617b1431.jpeg"/><Relationship Id="rId2" Type="http://schemas.openxmlformats.org/officeDocument/2006/relationships/image" Target="../media/662b154e_3466_11eb_81f3_003048fd731b_f50da9e5_c05b_11ee_a549_047c1617b1432.jpeg"/><Relationship Id="rId3" Type="http://schemas.openxmlformats.org/officeDocument/2006/relationships/image" Target="../media/d83ddbed_92b8_11ed_a3b9_047c1617b143_f50da9e6_c05b_11ee_a549_047c1617b1433.jpeg"/><Relationship Id="rId4" Type="http://schemas.openxmlformats.org/officeDocument/2006/relationships/image" Target="../media/b8435c6e_55c2_11ed_a35f_047c1617b143_f50da9ea_c05b_11ee_a549_047c1617b1434.jpeg"/><Relationship Id="rId5" Type="http://schemas.openxmlformats.org/officeDocument/2006/relationships/image" Target="../media/a5fad485_86a5_11e9_8101_003048fd731b_634a42a4_f953_11e9_810b_003048fd731b5.jpeg"/><Relationship Id="rId6" Type="http://schemas.openxmlformats.org/officeDocument/2006/relationships/image" Target="../media/a5fad489_86a5_11e9_8101_003048fd731b_634a42a5_f953_11e9_810b_003048fd731b6.jpeg"/><Relationship Id="rId7" Type="http://schemas.openxmlformats.org/officeDocument/2006/relationships/image" Target="../media/a5fad491_86a5_11e9_8101_003048fd731b_634a42a7_f953_11e9_810b_003048fd731b7.jpeg"/><Relationship Id="rId8" Type="http://schemas.openxmlformats.org/officeDocument/2006/relationships/image" Target="../media/a5fad495_86a5_11e9_8101_003048fd731b_ab6a893a_27ae_11ed_a30e_00259070b4878.jpeg"/><Relationship Id="rId9" Type="http://schemas.openxmlformats.org/officeDocument/2006/relationships/image" Target="../media/a5fad499_86a5_11e9_8101_003048fd731b_ab6a8964_27ae_11ed_a30e_00259070b4879.jpeg"/><Relationship Id="rId10" Type="http://schemas.openxmlformats.org/officeDocument/2006/relationships/image" Target="../media/a5fad49d_86a5_11e9_8101_003048fd731b_634a42aa_f953_11e9_810b_003048fd731b10.jpeg"/><Relationship Id="rId11" Type="http://schemas.openxmlformats.org/officeDocument/2006/relationships/image" Target="../media/a5fad4a7_86a5_11e9_8101_003048fd731b_ab6a88ed_27ae_11ed_a30e_00259070b48711.jpeg"/><Relationship Id="rId12" Type="http://schemas.openxmlformats.org/officeDocument/2006/relationships/image" Target="../media/a5fad4aa_86a5_11e9_8101_003048fd731b_634a42ae_f953_11e9_810b_003048fd731b12.jpeg"/><Relationship Id="rId13" Type="http://schemas.openxmlformats.org/officeDocument/2006/relationships/image" Target="../media/a5fad4a4_86a5_11e9_8101_003048fd731b_ab6a88f4_27ae_11ed_a30e_00259070b48713.jpeg"/><Relationship Id="rId14" Type="http://schemas.openxmlformats.org/officeDocument/2006/relationships/image" Target="../media/a5fad4a1_86a5_11e9_8101_003048fd731b_ab6a895d_27ae_11ed_a30e_00259070b48714.jpeg"/><Relationship Id="rId15" Type="http://schemas.openxmlformats.org/officeDocument/2006/relationships/image" Target="../media/a5fad469_86a5_11e9_8101_003048fd731b_634a429b_f953_11e9_810b_003048fd731b15.jpeg"/><Relationship Id="rId16" Type="http://schemas.openxmlformats.org/officeDocument/2006/relationships/image" Target="../media/a5fad46c_86a5_11e9_8101_003048fd731b_634a429c_f953_11e9_810b_003048fd731b16.jpeg"/><Relationship Id="rId17" Type="http://schemas.openxmlformats.org/officeDocument/2006/relationships/image" Target="../media/a5fad4ad_86a5_11e9_8101_003048fd731b_ab6a8941_27ae_11ed_a30e_00259070b48717.jpeg"/><Relationship Id="rId18" Type="http://schemas.openxmlformats.org/officeDocument/2006/relationships/image" Target="../media/a5fad4b0_86a5_11e9_8101_003048fd731b_634a42b0_f953_11e9_810b_003048fd731b18.jpeg"/><Relationship Id="rId19" Type="http://schemas.openxmlformats.org/officeDocument/2006/relationships/image" Target="../media/a5fad4b3_86a5_11e9_8101_003048fd731b_ab6a88f3_27ae_11ed_a30e_00259070b48719.jpeg"/><Relationship Id="rId20" Type="http://schemas.openxmlformats.org/officeDocument/2006/relationships/image" Target="../media/a5fad4b6_86a5_11e9_8101_003048fd731b_ab6a896b_27ae_11ed_a30e_00259070b48720.jpeg"/><Relationship Id="rId21" Type="http://schemas.openxmlformats.org/officeDocument/2006/relationships/image" Target="../media/a5fad4b9_86a5_11e9_8101_003048fd731b_ab6a8909_27ae_11ed_a30e_00259070b48721.jpeg"/><Relationship Id="rId22" Type="http://schemas.openxmlformats.org/officeDocument/2006/relationships/image" Target="../media/02a66c24_db0d_11ec_a2a2_00259070b487_f50da9ee_c05b_11ee_a549_047c1617b14322.jpeg"/><Relationship Id="rId23" Type="http://schemas.openxmlformats.org/officeDocument/2006/relationships/image" Target="../media/65637d90_0b65_11ec_831e_003048fd731b_ab6a8902_27ae_11ed_a30e_00259070b48723.jpeg"/><Relationship Id="rId24" Type="http://schemas.openxmlformats.org/officeDocument/2006/relationships/image" Target="../media/65637d8a_0b65_11ec_831e_003048fd731b_ab6a8933_27ae_11ed_a30e_00259070b48724.jpeg"/><Relationship Id="rId25" Type="http://schemas.openxmlformats.org/officeDocument/2006/relationships/image" Target="../media/65637d8e_0b65_11ec_831e_003048fd731b_ab6a88fb_27ae_11ed_a30e_00259070b48725.jpeg"/><Relationship Id="rId26" Type="http://schemas.openxmlformats.org/officeDocument/2006/relationships/image" Target="../media/a5fad4c3_86a5_11e9_8101_003048fd731b_634a42b6_f953_11e9_810b_003048fd731b26.jpeg"/><Relationship Id="rId27" Type="http://schemas.openxmlformats.org/officeDocument/2006/relationships/image" Target="../media/65637d9c_0b65_11ec_831e_003048fd731b_b22990c0_27ae_11ed_a30e_00259070b48727.jpeg"/><Relationship Id="rId28" Type="http://schemas.openxmlformats.org/officeDocument/2006/relationships/image" Target="../media/65637d8c_0b65_11ec_831e_003048fd731b_ab6a892c_27ae_11ed_a30e_00259070b48728.jpeg"/><Relationship Id="rId29" Type="http://schemas.openxmlformats.org/officeDocument/2006/relationships/image" Target="../media/65637d98_0b65_11ec_831e_003048fd731b_b22990d3_27ae_11ed_a30e_00259070b48729.jpeg"/><Relationship Id="rId30" Type="http://schemas.openxmlformats.org/officeDocument/2006/relationships/image" Target="../media/65637d92_0b65_11ec_831e_003048fd731b_b22990cc_27ae_11ed_a30e_00259070b48730.jpeg"/><Relationship Id="rId31" Type="http://schemas.openxmlformats.org/officeDocument/2006/relationships/image" Target="../media/65637d94_0b65_11ec_831e_003048fd731b_b22990da_27ae_11ed_a30e_00259070b48731.jpeg"/><Relationship Id="rId32" Type="http://schemas.openxmlformats.org/officeDocument/2006/relationships/image" Target="../media/65637d96_0b65_11ec_831e_003048fd731b_b22990be_27ae_11ed_a30e_00259070b48732.jpeg"/><Relationship Id="rId33" Type="http://schemas.openxmlformats.org/officeDocument/2006/relationships/image" Target="../media/a5fad470_86a5_11e9_8101_003048fd731b_ab6a8910_27ae_11ed_a30e_00259070b48733.jpeg"/><Relationship Id="rId34" Type="http://schemas.openxmlformats.org/officeDocument/2006/relationships/image" Target="../media/6d083b2b_3466_11eb_81f3_003048fd731b_ab6a88ef_27ae_11ed_a30e_00259070b48734.jpeg"/><Relationship Id="rId35" Type="http://schemas.openxmlformats.org/officeDocument/2006/relationships/image" Target="../media/a5fad40f_86a5_11e9_8101_003048fd731b_ab6a8971_27ae_11ed_a30e_00259070b48735.jpeg"/><Relationship Id="rId36" Type="http://schemas.openxmlformats.org/officeDocument/2006/relationships/image" Target="../media/a5fad4bb_86a5_11e9_8101_003048fd731b_634a42b4_f953_11e9_810b_003048fd731b36.jpeg"/><Relationship Id="rId37" Type="http://schemas.openxmlformats.org/officeDocument/2006/relationships/image" Target="../media/a5fad4bf_86a5_11e9_8101_003048fd731b_634a42b5_f953_11e9_810b_003048fd731b37.jpeg"/><Relationship Id="rId38" Type="http://schemas.openxmlformats.org/officeDocument/2006/relationships/image" Target="../media/a5fad4c7_86a5_11e9_8101_003048fd731b_ab6a8948_27ae_11ed_a30e_00259070b48738.jpeg"/><Relationship Id="rId39" Type="http://schemas.openxmlformats.org/officeDocument/2006/relationships/image" Target="../media/e0aa4158_86a5_11e9_8101_003048fd731b_ad77ae62_a585_11ee_a526_047c1617b14339.jpeg"/><Relationship Id="rId40" Type="http://schemas.openxmlformats.org/officeDocument/2006/relationships/image" Target="../media/e0aa4154_86a5_11e9_8101_003048fd731b_ad77ae66_a585_11ee_a526_047c1617b1434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22" descr="Image_2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223" descr="Image_2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224" descr="Image_2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225" descr="Image_2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226" descr="Image_2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227" descr="Image_22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228" descr="Image_2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229" descr="Image_2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230" descr="Image_23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231" descr="Image_2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232" descr="Image_23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233" descr="Image_23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234" descr="Image_23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235" descr="Image_23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15" name="Image_236" descr="Image_236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6" name="Image_237" descr="Image_237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7" name="Image_238" descr="Image_2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18" name="Image_239" descr="Image_239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19" name="Image_240" descr="Image_24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20" name="Image_241" descr="Image_24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21" name="Image_242" descr="Image_242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22" name="Image_243" descr="Image_24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23" name="Image_244" descr="Image_24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4" name="Image_245" descr="Image_245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25" name="Image_246" descr="Image_246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26" name="Image_247" descr="Image_247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28</xdr:row>
      <xdr:rowOff>95250</xdr:rowOff>
    </xdr:from>
    <xdr:ext cx="1143000" cy="1143000"/>
    <xdr:pic>
      <xdr:nvPicPr>
        <xdr:cNvPr id="27" name="Image_248" descr="Image_24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28" name="Image_249" descr="Image_249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29" name="Image_250" descr="Image_250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30" name="Image_251" descr="Image_25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33</xdr:row>
      <xdr:rowOff>95250</xdr:rowOff>
    </xdr:from>
    <xdr:ext cx="1143000" cy="1143000"/>
    <xdr:pic>
      <xdr:nvPicPr>
        <xdr:cNvPr id="31" name="Image_252" descr="Image_252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32" name="Image_253" descr="Image_253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33" name="Image_254" descr="Image_254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34" name="Image_255" descr="Image_255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43</xdr:row>
      <xdr:rowOff>95250</xdr:rowOff>
    </xdr:from>
    <xdr:ext cx="1143000" cy="1143000"/>
    <xdr:pic>
      <xdr:nvPicPr>
        <xdr:cNvPr id="35" name="Image_256" descr="Image_256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44</xdr:row>
      <xdr:rowOff>95250</xdr:rowOff>
    </xdr:from>
    <xdr:ext cx="1143000" cy="1143000"/>
    <xdr:pic>
      <xdr:nvPicPr>
        <xdr:cNvPr id="36" name="Image_257" descr="Image_257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37" name="Image_258" descr="Image_25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38" name="Image_259" descr="Image_25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48</xdr:row>
      <xdr:rowOff>95250</xdr:rowOff>
    </xdr:from>
    <xdr:ext cx="1143000" cy="1143000"/>
    <xdr:pic>
      <xdr:nvPicPr>
        <xdr:cNvPr id="39" name="Image_260" descr="Image_260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40" name="Image_261" descr="Image_261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SUM(J2:J50)</f>
        <v>0</v>
      </c>
      <c r="K1" s="4" t="s">
        <v>9</v>
      </c>
      <c r="L1" s="5"/>
    </row>
    <row r="2" spans="1:12" customHeight="1" ht="105">
      <c r="A2" s="1"/>
      <c r="B2" s="1">
        <v>868507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>
        <v>7</v>
      </c>
      <c r="I2" s="1">
        <v>0</v>
      </c>
      <c r="J2" s="1" t="s">
        <v>14</v>
      </c>
      <c r="K2" s="2"/>
      <c r="L2" s="5">
        <f>K2*1170.00</f>
        <v>0</v>
      </c>
    </row>
    <row r="3" spans="1:12" customHeight="1" ht="105">
      <c r="A3" s="1"/>
      <c r="B3" s="1">
        <v>852601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0</v>
      </c>
      <c r="H3" s="1" t="s">
        <v>19</v>
      </c>
      <c r="I3" s="1">
        <v>0</v>
      </c>
      <c r="J3" s="1" t="s">
        <v>14</v>
      </c>
      <c r="K3" s="2"/>
      <c r="L3" s="5">
        <f>K3*878.00</f>
        <v>0</v>
      </c>
    </row>
    <row r="4" spans="1:12" customHeight="1" ht="105">
      <c r="A4" s="1"/>
      <c r="B4" s="1">
        <v>873887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>
        <v>7</v>
      </c>
      <c r="I4" s="1">
        <v>0</v>
      </c>
      <c r="J4" s="1" t="s">
        <v>14</v>
      </c>
      <c r="K4" s="2"/>
      <c r="L4" s="5">
        <f>K4*56688.00</f>
        <v>0</v>
      </c>
    </row>
    <row r="5" spans="1:12" customHeight="1" ht="105">
      <c r="A5" s="1"/>
      <c r="B5" s="1">
        <v>873795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0</v>
      </c>
      <c r="H5" s="1" t="s">
        <v>28</v>
      </c>
      <c r="I5" s="1">
        <v>0</v>
      </c>
      <c r="J5" s="1" t="s">
        <v>14</v>
      </c>
      <c r="K5" s="2"/>
      <c r="L5" s="5">
        <f>K5*7886.00</f>
        <v>0</v>
      </c>
    </row>
    <row r="6" spans="1:12" customHeight="1" ht="105">
      <c r="A6" s="1"/>
      <c r="B6" s="1">
        <v>819388</v>
      </c>
      <c r="C6" s="1" t="s">
        <v>29</v>
      </c>
      <c r="D6" s="1" t="s">
        <v>30</v>
      </c>
      <c r="E6" s="3" t="s">
        <v>31</v>
      </c>
      <c r="F6" s="1" t="s">
        <v>32</v>
      </c>
      <c r="G6" s="1">
        <v>3</v>
      </c>
      <c r="H6" s="1" t="s">
        <v>33</v>
      </c>
      <c r="I6" s="1">
        <v>0</v>
      </c>
      <c r="J6" s="1" t="s">
        <v>14</v>
      </c>
      <c r="K6" s="2"/>
      <c r="L6" s="5">
        <f>K6*337.00</f>
        <v>0</v>
      </c>
    </row>
    <row r="7" spans="1:12" customHeight="1" ht="105">
      <c r="A7" s="1"/>
      <c r="B7" s="1">
        <v>819389</v>
      </c>
      <c r="C7" s="1" t="s">
        <v>34</v>
      </c>
      <c r="D7" s="1" t="s">
        <v>35</v>
      </c>
      <c r="E7" s="3" t="s">
        <v>36</v>
      </c>
      <c r="F7" s="1" t="s">
        <v>37</v>
      </c>
      <c r="G7" s="1">
        <v>0</v>
      </c>
      <c r="H7" s="1" t="s">
        <v>38</v>
      </c>
      <c r="I7" s="1">
        <v>0</v>
      </c>
      <c r="J7" s="1" t="s">
        <v>14</v>
      </c>
      <c r="K7" s="2"/>
      <c r="L7" s="5">
        <f>K7*1285.00</f>
        <v>0</v>
      </c>
    </row>
    <row r="8" spans="1:12" customHeight="1" ht="105">
      <c r="A8" s="1"/>
      <c r="B8" s="1">
        <v>819391</v>
      </c>
      <c r="C8" s="1" t="s">
        <v>39</v>
      </c>
      <c r="D8" s="1" t="s">
        <v>40</v>
      </c>
      <c r="E8" s="3" t="s">
        <v>41</v>
      </c>
      <c r="F8" s="1" t="s">
        <v>42</v>
      </c>
      <c r="G8" s="1">
        <v>0</v>
      </c>
      <c r="H8" s="1">
        <v>0</v>
      </c>
      <c r="I8" s="1">
        <v>0</v>
      </c>
      <c r="J8" s="1" t="s">
        <v>14</v>
      </c>
      <c r="K8" s="2"/>
      <c r="L8" s="5">
        <f>K8*2226.00</f>
        <v>0</v>
      </c>
    </row>
    <row r="9" spans="1:12" customHeight="1" ht="105">
      <c r="A9" s="1"/>
      <c r="B9" s="1">
        <v>819392</v>
      </c>
      <c r="C9" s="1" t="s">
        <v>43</v>
      </c>
      <c r="D9" s="1" t="s">
        <v>44</v>
      </c>
      <c r="E9" s="3" t="s">
        <v>45</v>
      </c>
      <c r="F9" s="1" t="s">
        <v>46</v>
      </c>
      <c r="G9" s="1">
        <v>0</v>
      </c>
      <c r="H9" s="1" t="s">
        <v>47</v>
      </c>
      <c r="I9" s="1">
        <v>0</v>
      </c>
      <c r="J9" s="1" t="s">
        <v>14</v>
      </c>
      <c r="K9" s="2"/>
      <c r="L9" s="5">
        <f>K9*6568.00</f>
        <v>0</v>
      </c>
    </row>
    <row r="10" spans="1:12" customHeight="1" ht="105">
      <c r="A10" s="1"/>
      <c r="B10" s="1">
        <v>819393</v>
      </c>
      <c r="C10" s="1" t="s">
        <v>48</v>
      </c>
      <c r="D10" s="1" t="s">
        <v>49</v>
      </c>
      <c r="E10" s="3" t="s">
        <v>50</v>
      </c>
      <c r="F10" s="1" t="s">
        <v>51</v>
      </c>
      <c r="G10" s="1">
        <v>0</v>
      </c>
      <c r="H10" s="1" t="s">
        <v>47</v>
      </c>
      <c r="I10" s="1">
        <v>0</v>
      </c>
      <c r="J10" s="1" t="s">
        <v>14</v>
      </c>
      <c r="K10" s="2"/>
      <c r="L10" s="5">
        <f>K10*9324.00</f>
        <v>0</v>
      </c>
    </row>
    <row r="11" spans="1:12" customHeight="1" ht="105">
      <c r="A11" s="1"/>
      <c r="B11" s="1">
        <v>819394</v>
      </c>
      <c r="C11" s="1" t="s">
        <v>52</v>
      </c>
      <c r="D11" s="1" t="s">
        <v>53</v>
      </c>
      <c r="E11" s="3" t="s">
        <v>54</v>
      </c>
      <c r="F11" s="1" t="s">
        <v>55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K11*2331.00</f>
        <v>0</v>
      </c>
    </row>
    <row r="12" spans="1:12" customHeight="1" ht="105">
      <c r="A12" s="1"/>
      <c r="B12" s="1">
        <v>819397</v>
      </c>
      <c r="C12" s="1" t="s">
        <v>56</v>
      </c>
      <c r="D12" s="1" t="s">
        <v>57</v>
      </c>
      <c r="E12" s="3" t="s">
        <v>58</v>
      </c>
      <c r="F12" s="1" t="s">
        <v>59</v>
      </c>
      <c r="G12" s="1">
        <v>0</v>
      </c>
      <c r="H12" s="1" t="s">
        <v>28</v>
      </c>
      <c r="I12" s="1">
        <v>0</v>
      </c>
      <c r="J12" s="1" t="s">
        <v>14</v>
      </c>
      <c r="K12" s="2"/>
      <c r="L12" s="5">
        <f>K12*487.00</f>
        <v>0</v>
      </c>
    </row>
    <row r="13" spans="1:12" customHeight="1" ht="105">
      <c r="A13" s="1"/>
      <c r="B13" s="1">
        <v>819398</v>
      </c>
      <c r="C13" s="1" t="s">
        <v>60</v>
      </c>
      <c r="D13" s="1" t="s">
        <v>61</v>
      </c>
      <c r="E13" s="3" t="s">
        <v>62</v>
      </c>
      <c r="F13" s="1" t="s">
        <v>63</v>
      </c>
      <c r="G13" s="1">
        <v>4</v>
      </c>
      <c r="H13" s="1" t="s">
        <v>33</v>
      </c>
      <c r="I13" s="1">
        <v>0</v>
      </c>
      <c r="J13" s="1" t="s">
        <v>14</v>
      </c>
      <c r="K13" s="2"/>
      <c r="L13" s="5">
        <f>K13*2093.00</f>
        <v>0</v>
      </c>
    </row>
    <row r="14" spans="1:12" customHeight="1" ht="105">
      <c r="A14" s="1"/>
      <c r="B14" s="1">
        <v>819396</v>
      </c>
      <c r="C14" s="1" t="s">
        <v>64</v>
      </c>
      <c r="D14" s="1" t="s">
        <v>65</v>
      </c>
      <c r="E14" s="3" t="s">
        <v>66</v>
      </c>
      <c r="F14" s="1" t="s">
        <v>67</v>
      </c>
      <c r="G14" s="1">
        <v>0</v>
      </c>
      <c r="H14" s="1" t="s">
        <v>47</v>
      </c>
      <c r="I14" s="1">
        <v>0</v>
      </c>
      <c r="J14" s="1" t="s">
        <v>14</v>
      </c>
      <c r="K14" s="2"/>
      <c r="L14" s="5">
        <f>K14*3947.00</f>
        <v>0</v>
      </c>
    </row>
    <row r="15" spans="1:12" customHeight="1" ht="105">
      <c r="A15" s="1"/>
      <c r="B15" s="1">
        <v>819395</v>
      </c>
      <c r="C15" s="1" t="s">
        <v>68</v>
      </c>
      <c r="D15" s="1" t="s">
        <v>69</v>
      </c>
      <c r="E15" s="3" t="s">
        <v>70</v>
      </c>
      <c r="F15" s="1" t="s">
        <v>71</v>
      </c>
      <c r="G15" s="1">
        <v>0</v>
      </c>
      <c r="H15" s="1">
        <v>0</v>
      </c>
      <c r="I15" s="1">
        <v>0</v>
      </c>
      <c r="J15" s="1" t="s">
        <v>14</v>
      </c>
      <c r="K15" s="2"/>
      <c r="L15" s="5">
        <f>K15*9315.00</f>
        <v>0</v>
      </c>
    </row>
    <row r="16" spans="1:12" customHeight="1" ht="105">
      <c r="A16" s="1"/>
      <c r="B16" s="1">
        <v>819379</v>
      </c>
      <c r="C16" s="1" t="s">
        <v>72</v>
      </c>
      <c r="D16" s="1" t="s">
        <v>73</v>
      </c>
      <c r="E16" s="3" t="s">
        <v>74</v>
      </c>
      <c r="F16" s="1" t="s">
        <v>75</v>
      </c>
      <c r="G16" s="1">
        <v>0</v>
      </c>
      <c r="H16" s="1">
        <v>0</v>
      </c>
      <c r="I16" s="1">
        <v>0</v>
      </c>
      <c r="J16" s="1" t="s">
        <v>14</v>
      </c>
      <c r="K16" s="2"/>
      <c r="L16" s="5">
        <f>K16*1375.00</f>
        <v>0</v>
      </c>
    </row>
    <row r="17" spans="1:12" customHeight="1" ht="105">
      <c r="A17" s="1"/>
      <c r="B17" s="1">
        <v>819380</v>
      </c>
      <c r="C17" s="1" t="s">
        <v>76</v>
      </c>
      <c r="D17" s="1" t="s">
        <v>77</v>
      </c>
      <c r="E17" s="3" t="s">
        <v>78</v>
      </c>
      <c r="F17" s="1" t="s">
        <v>79</v>
      </c>
      <c r="G17" s="1">
        <v>0</v>
      </c>
      <c r="H17" s="1">
        <v>0</v>
      </c>
      <c r="I17" s="1">
        <v>0</v>
      </c>
      <c r="J17" s="1" t="s">
        <v>14</v>
      </c>
      <c r="K17" s="2"/>
      <c r="L17" s="5">
        <f>K17*539.00</f>
        <v>0</v>
      </c>
    </row>
    <row r="18" spans="1:12" customHeight="1" ht="105">
      <c r="A18" s="1"/>
      <c r="B18" s="1">
        <v>819399</v>
      </c>
      <c r="C18" s="1" t="s">
        <v>80</v>
      </c>
      <c r="D18" s="1" t="s">
        <v>81</v>
      </c>
      <c r="E18" s="3" t="s">
        <v>82</v>
      </c>
      <c r="F18" s="1" t="s">
        <v>83</v>
      </c>
      <c r="G18" s="1">
        <v>0</v>
      </c>
      <c r="H18" s="1" t="s">
        <v>47</v>
      </c>
      <c r="I18" s="1">
        <v>0</v>
      </c>
      <c r="J18" s="1" t="s">
        <v>14</v>
      </c>
      <c r="K18" s="2"/>
      <c r="L18" s="5">
        <f>K18*6504.00</f>
        <v>0</v>
      </c>
    </row>
    <row r="19" spans="1:12" customHeight="1" ht="105">
      <c r="A19" s="1"/>
      <c r="B19" s="1">
        <v>819400</v>
      </c>
      <c r="C19" s="1" t="s">
        <v>84</v>
      </c>
      <c r="D19" s="1" t="s">
        <v>85</v>
      </c>
      <c r="E19" s="3" t="s">
        <v>86</v>
      </c>
      <c r="F19" s="1" t="s">
        <v>87</v>
      </c>
      <c r="G19" s="1">
        <v>0</v>
      </c>
      <c r="H19" s="1" t="s">
        <v>28</v>
      </c>
      <c r="I19" s="1">
        <v>0</v>
      </c>
      <c r="J19" s="1" t="s">
        <v>14</v>
      </c>
      <c r="K19" s="2"/>
      <c r="L19" s="5">
        <f>K19*8536.00</f>
        <v>0</v>
      </c>
    </row>
    <row r="20" spans="1:12" customHeight="1" ht="105">
      <c r="A20" s="1"/>
      <c r="B20" s="1">
        <v>819401</v>
      </c>
      <c r="C20" s="1" t="s">
        <v>88</v>
      </c>
      <c r="D20" s="1" t="s">
        <v>89</v>
      </c>
      <c r="E20" s="3" t="s">
        <v>90</v>
      </c>
      <c r="F20" s="1" t="s">
        <v>91</v>
      </c>
      <c r="G20" s="1">
        <v>9</v>
      </c>
      <c r="H20" s="1">
        <v>0</v>
      </c>
      <c r="I20" s="1">
        <v>0</v>
      </c>
      <c r="J20" s="1" t="s">
        <v>14</v>
      </c>
      <c r="K20" s="2"/>
      <c r="L20" s="5">
        <f>K20*3465.00</f>
        <v>0</v>
      </c>
    </row>
    <row r="21" spans="1:12" customHeight="1" ht="105">
      <c r="A21" s="1"/>
      <c r="B21" s="1">
        <v>819402</v>
      </c>
      <c r="C21" s="1" t="s">
        <v>92</v>
      </c>
      <c r="D21" s="1" t="s">
        <v>93</v>
      </c>
      <c r="E21" s="3" t="s">
        <v>94</v>
      </c>
      <c r="F21" s="1" t="s">
        <v>95</v>
      </c>
      <c r="G21" s="1">
        <v>0</v>
      </c>
      <c r="H21" s="1" t="s">
        <v>19</v>
      </c>
      <c r="I21" s="1">
        <v>0</v>
      </c>
      <c r="J21" s="1" t="s">
        <v>14</v>
      </c>
      <c r="K21" s="2"/>
      <c r="L21" s="5">
        <f>K21*12671.00</f>
        <v>0</v>
      </c>
    </row>
    <row r="22" spans="1:12" customHeight="1" ht="105">
      <c r="A22" s="1"/>
      <c r="B22" s="1">
        <v>819403</v>
      </c>
      <c r="C22" s="1" t="s">
        <v>96</v>
      </c>
      <c r="D22" s="1" t="s">
        <v>97</v>
      </c>
      <c r="E22" s="3" t="s">
        <v>98</v>
      </c>
      <c r="F22" s="1" t="s">
        <v>99</v>
      </c>
      <c r="G22" s="1">
        <v>0</v>
      </c>
      <c r="H22" s="1">
        <v>0</v>
      </c>
      <c r="I22" s="1">
        <v>0</v>
      </c>
      <c r="J22" s="1" t="s">
        <v>14</v>
      </c>
      <c r="K22" s="2"/>
      <c r="L22" s="5">
        <f>K22*4908.00</f>
        <v>0</v>
      </c>
    </row>
    <row r="23" spans="1:12" customHeight="1" ht="53">
      <c r="A23" s="1"/>
      <c r="B23" s="1">
        <v>868502</v>
      </c>
      <c r="C23" s="1" t="s">
        <v>100</v>
      </c>
      <c r="D23" s="1" t="s">
        <v>101</v>
      </c>
      <c r="E23" s="3" t="s">
        <v>102</v>
      </c>
      <c r="F23" s="1" t="s">
        <v>103</v>
      </c>
      <c r="G23" s="1">
        <v>0</v>
      </c>
      <c r="H23" s="1" t="s">
        <v>33</v>
      </c>
      <c r="I23" s="1">
        <v>0</v>
      </c>
      <c r="J23" s="1" t="s">
        <v>14</v>
      </c>
      <c r="K23" s="2"/>
      <c r="L23" s="5">
        <f>K23*8383.00</f>
        <v>0</v>
      </c>
    </row>
    <row r="24" spans="1:12" customHeight="1" ht="53">
      <c r="A24" s="1"/>
      <c r="B24" s="1">
        <v>834803</v>
      </c>
      <c r="C24" s="1" t="s">
        <v>104</v>
      </c>
      <c r="D24" s="1" t="s">
        <v>105</v>
      </c>
      <c r="E24" s="3" t="s">
        <v>106</v>
      </c>
      <c r="F24" s="1" t="s">
        <v>107</v>
      </c>
      <c r="G24" s="1">
        <v>0</v>
      </c>
      <c r="H24" s="1" t="s">
        <v>33</v>
      </c>
      <c r="I24" s="1">
        <v>0</v>
      </c>
      <c r="J24" s="1" t="s">
        <v>14</v>
      </c>
      <c r="K24" s="2"/>
      <c r="L24" s="5">
        <f>K24*6360.00</f>
        <v>0</v>
      </c>
    </row>
    <row r="25" spans="1:12" customHeight="1" ht="105">
      <c r="A25" s="1"/>
      <c r="B25" s="1">
        <v>834807</v>
      </c>
      <c r="C25" s="1" t="s">
        <v>108</v>
      </c>
      <c r="D25" s="1" t="s">
        <v>109</v>
      </c>
      <c r="E25" s="3" t="s">
        <v>110</v>
      </c>
      <c r="F25" s="1" t="s">
        <v>111</v>
      </c>
      <c r="G25" s="1">
        <v>0</v>
      </c>
      <c r="H25" s="1" t="s">
        <v>19</v>
      </c>
      <c r="I25" s="1">
        <v>0</v>
      </c>
      <c r="J25" s="1" t="s">
        <v>14</v>
      </c>
      <c r="K25" s="2"/>
      <c r="L25" s="5">
        <f>K25*5587.00</f>
        <v>0</v>
      </c>
    </row>
    <row r="26" spans="1:12" customHeight="1" ht="105">
      <c r="A26" s="1"/>
      <c r="B26" s="1">
        <v>834804</v>
      </c>
      <c r="C26" s="1" t="s">
        <v>112</v>
      </c>
      <c r="D26" s="1" t="s">
        <v>113</v>
      </c>
      <c r="E26" s="3" t="s">
        <v>114</v>
      </c>
      <c r="F26" s="1" t="s">
        <v>115</v>
      </c>
      <c r="G26" s="1">
        <v>0</v>
      </c>
      <c r="H26" s="1" t="s">
        <v>47</v>
      </c>
      <c r="I26" s="1">
        <v>0</v>
      </c>
      <c r="J26" s="1" t="s">
        <v>14</v>
      </c>
      <c r="K26" s="2"/>
      <c r="L26" s="5">
        <f>K26*8094.00</f>
        <v>0</v>
      </c>
    </row>
    <row r="27" spans="1:12" customHeight="1" ht="105">
      <c r="A27" s="1"/>
      <c r="B27" s="1">
        <v>834806</v>
      </c>
      <c r="C27" s="1" t="s">
        <v>116</v>
      </c>
      <c r="D27" s="1" t="s">
        <v>117</v>
      </c>
      <c r="E27" s="3" t="s">
        <v>118</v>
      </c>
      <c r="F27" s="1" t="s">
        <v>119</v>
      </c>
      <c r="G27" s="1">
        <v>0</v>
      </c>
      <c r="H27" s="1">
        <v>10</v>
      </c>
      <c r="I27" s="1">
        <v>0</v>
      </c>
      <c r="J27" s="1" t="s">
        <v>14</v>
      </c>
      <c r="K27" s="2"/>
      <c r="L27" s="5">
        <f>K27*5215.00</f>
        <v>0</v>
      </c>
    </row>
    <row r="28" spans="1:12" customHeight="1" ht="105">
      <c r="A28" s="1"/>
      <c r="B28" s="1">
        <v>819406</v>
      </c>
      <c r="C28" s="1" t="s">
        <v>120</v>
      </c>
      <c r="D28" s="1" t="s">
        <v>121</v>
      </c>
      <c r="E28" s="3" t="s">
        <v>122</v>
      </c>
      <c r="F28" s="1" t="s">
        <v>123</v>
      </c>
      <c r="G28" s="1">
        <v>4</v>
      </c>
      <c r="H28" s="1">
        <v>0</v>
      </c>
      <c r="I28" s="1">
        <v>0</v>
      </c>
      <c r="J28" s="1" t="s">
        <v>14</v>
      </c>
      <c r="K28" s="2"/>
      <c r="L28" s="5">
        <f>K28*1523.00</f>
        <v>0</v>
      </c>
    </row>
    <row r="29" spans="1:12" customHeight="1" ht="53">
      <c r="A29" s="1"/>
      <c r="B29" s="1">
        <v>834812</v>
      </c>
      <c r="C29" s="1" t="s">
        <v>124</v>
      </c>
      <c r="D29" s="1" t="s">
        <v>125</v>
      </c>
      <c r="E29" s="3" t="s">
        <v>126</v>
      </c>
      <c r="F29" s="1" t="s">
        <v>127</v>
      </c>
      <c r="G29" s="1">
        <v>0</v>
      </c>
      <c r="H29" s="1">
        <v>6</v>
      </c>
      <c r="I29" s="1">
        <v>0</v>
      </c>
      <c r="J29" s="1" t="s">
        <v>14</v>
      </c>
      <c r="K29" s="2"/>
      <c r="L29" s="5">
        <f>K29*19506.00</f>
        <v>0</v>
      </c>
    </row>
    <row r="30" spans="1:12" customHeight="1" ht="53">
      <c r="A30" s="1"/>
      <c r="B30" s="1">
        <v>834813</v>
      </c>
      <c r="C30" s="1" t="s">
        <v>128</v>
      </c>
      <c r="D30" s="1" t="s">
        <v>129</v>
      </c>
      <c r="E30" s="3" t="s">
        <v>130</v>
      </c>
      <c r="F30" s="1" t="s">
        <v>131</v>
      </c>
      <c r="G30" s="1">
        <v>0</v>
      </c>
      <c r="H30" s="1" t="s">
        <v>19</v>
      </c>
      <c r="I30" s="1">
        <v>0</v>
      </c>
      <c r="J30" s="1" t="s">
        <v>14</v>
      </c>
      <c r="K30" s="2"/>
      <c r="L30" s="5">
        <f>K30*21481.00</f>
        <v>0</v>
      </c>
    </row>
    <row r="31" spans="1:12" customHeight="1" ht="105">
      <c r="A31" s="1"/>
      <c r="B31" s="1">
        <v>834805</v>
      </c>
      <c r="C31" s="1" t="s">
        <v>132</v>
      </c>
      <c r="D31" s="1" t="s">
        <v>133</v>
      </c>
      <c r="E31" s="3" t="s">
        <v>134</v>
      </c>
      <c r="F31" s="1" t="s">
        <v>27</v>
      </c>
      <c r="G31" s="1">
        <v>0</v>
      </c>
      <c r="H31" s="1">
        <v>0</v>
      </c>
      <c r="I31" s="1">
        <v>0</v>
      </c>
      <c r="J31" s="1" t="s">
        <v>14</v>
      </c>
      <c r="K31" s="2"/>
      <c r="L31" s="5">
        <f>K31*7886.00</f>
        <v>0</v>
      </c>
    </row>
    <row r="32" spans="1:12" customHeight="1" ht="105">
      <c r="A32" s="1"/>
      <c r="B32" s="1">
        <v>834811</v>
      </c>
      <c r="C32" s="1" t="s">
        <v>135</v>
      </c>
      <c r="D32" s="1" t="s">
        <v>136</v>
      </c>
      <c r="E32" s="3" t="s">
        <v>137</v>
      </c>
      <c r="F32" s="1" t="s">
        <v>138</v>
      </c>
      <c r="G32" s="1">
        <v>0</v>
      </c>
      <c r="H32" s="1">
        <v>4</v>
      </c>
      <c r="I32" s="1">
        <v>0</v>
      </c>
      <c r="J32" s="1" t="s">
        <v>14</v>
      </c>
      <c r="K32" s="2"/>
      <c r="L32" s="5">
        <f>K32*41950.00</f>
        <v>0</v>
      </c>
    </row>
    <row r="33" spans="1:12" customHeight="1" ht="105">
      <c r="A33" s="1"/>
      <c r="B33" s="1">
        <v>834808</v>
      </c>
      <c r="C33" s="1" t="s">
        <v>139</v>
      </c>
      <c r="D33" s="1" t="s">
        <v>140</v>
      </c>
      <c r="E33" s="3" t="s">
        <v>141</v>
      </c>
      <c r="F33" s="1" t="s">
        <v>142</v>
      </c>
      <c r="G33" s="1">
        <v>0</v>
      </c>
      <c r="H33" s="1">
        <v>0</v>
      </c>
      <c r="I33" s="1">
        <v>0</v>
      </c>
      <c r="J33" s="1" t="s">
        <v>14</v>
      </c>
      <c r="K33" s="2"/>
      <c r="L33" s="5">
        <f>K33*42158.00</f>
        <v>0</v>
      </c>
    </row>
    <row r="34" spans="1:12" customHeight="1" ht="105">
      <c r="A34" s="1"/>
      <c r="B34" s="1">
        <v>834809</v>
      </c>
      <c r="C34" s="1" t="s">
        <v>143</v>
      </c>
      <c r="D34" s="1" t="s">
        <v>144</v>
      </c>
      <c r="E34" s="3" t="s">
        <v>145</v>
      </c>
      <c r="F34" s="1" t="s">
        <v>23</v>
      </c>
      <c r="G34" s="1">
        <v>0</v>
      </c>
      <c r="H34" s="1">
        <v>5</v>
      </c>
      <c r="I34" s="1">
        <v>0</v>
      </c>
      <c r="J34" s="1" t="s">
        <v>14</v>
      </c>
      <c r="K34" s="2"/>
      <c r="L34" s="5">
        <f>K34*56688.00</f>
        <v>0</v>
      </c>
    </row>
    <row r="35" spans="1:12" customHeight="1" ht="105">
      <c r="A35" s="1"/>
      <c r="B35" s="1">
        <v>834810</v>
      </c>
      <c r="C35" s="1" t="s">
        <v>146</v>
      </c>
      <c r="D35" s="1" t="s">
        <v>147</v>
      </c>
      <c r="E35" s="3" t="s">
        <v>148</v>
      </c>
      <c r="F35" s="1" t="s">
        <v>149</v>
      </c>
      <c r="G35" s="1">
        <v>0</v>
      </c>
      <c r="H35" s="1" t="s">
        <v>47</v>
      </c>
      <c r="I35" s="1">
        <v>0</v>
      </c>
      <c r="J35" s="1" t="s">
        <v>14</v>
      </c>
      <c r="K35" s="2"/>
      <c r="L35" s="5">
        <f>K35*19161.00</f>
        <v>0</v>
      </c>
    </row>
    <row r="36" spans="1:12" customHeight="1" ht="27">
      <c r="A36" s="1"/>
      <c r="B36" s="1">
        <v>819381</v>
      </c>
      <c r="C36" s="1" t="s">
        <v>150</v>
      </c>
      <c r="D36" s="1" t="s">
        <v>151</v>
      </c>
      <c r="E36" s="3" t="s">
        <v>152</v>
      </c>
      <c r="F36" s="1" t="s">
        <v>153</v>
      </c>
      <c r="G36" s="1">
        <v>1</v>
      </c>
      <c r="H36" s="1" t="s">
        <v>33</v>
      </c>
      <c r="I36" s="1">
        <v>0</v>
      </c>
      <c r="J36" s="1" t="s">
        <v>14</v>
      </c>
      <c r="K36" s="2"/>
      <c r="L36" s="5">
        <f>K36*5675.00</f>
        <v>0</v>
      </c>
    </row>
    <row r="37" spans="1:12" customHeight="1" ht="27">
      <c r="A37" s="1"/>
      <c r="B37" s="1">
        <v>819382</v>
      </c>
      <c r="C37" s="1" t="s">
        <v>154</v>
      </c>
      <c r="D37" s="1" t="s">
        <v>155</v>
      </c>
      <c r="E37" s="3" t="s">
        <v>156</v>
      </c>
      <c r="F37" s="1" t="s">
        <v>157</v>
      </c>
      <c r="G37" s="1">
        <v>0</v>
      </c>
      <c r="H37" s="1">
        <v>7</v>
      </c>
      <c r="I37" s="1">
        <v>0</v>
      </c>
      <c r="J37" s="1" t="s">
        <v>14</v>
      </c>
      <c r="K37" s="2"/>
      <c r="L37" s="5">
        <f>K37*5859.00</f>
        <v>0</v>
      </c>
    </row>
    <row r="38" spans="1:12" customHeight="1" ht="27">
      <c r="A38" s="1"/>
      <c r="B38" s="1">
        <v>819383</v>
      </c>
      <c r="C38" s="1" t="s">
        <v>158</v>
      </c>
      <c r="D38" s="1" t="s">
        <v>159</v>
      </c>
      <c r="E38" s="3" t="s">
        <v>160</v>
      </c>
      <c r="F38" s="1" t="s">
        <v>161</v>
      </c>
      <c r="G38" s="1">
        <v>0</v>
      </c>
      <c r="H38" s="1" t="s">
        <v>33</v>
      </c>
      <c r="I38" s="1">
        <v>0</v>
      </c>
      <c r="J38" s="1" t="s">
        <v>14</v>
      </c>
      <c r="K38" s="2"/>
      <c r="L38" s="5">
        <f>K38*5817.00</f>
        <v>0</v>
      </c>
    </row>
    <row r="39" spans="1:12" customHeight="1" ht="27">
      <c r="A39" s="1"/>
      <c r="B39" s="1">
        <v>819384</v>
      </c>
      <c r="C39" s="1" t="s">
        <v>162</v>
      </c>
      <c r="D39" s="1" t="s">
        <v>163</v>
      </c>
      <c r="E39" s="3" t="s">
        <v>164</v>
      </c>
      <c r="F39" s="1" t="s">
        <v>165</v>
      </c>
      <c r="G39" s="1">
        <v>0</v>
      </c>
      <c r="H39" s="1" t="s">
        <v>47</v>
      </c>
      <c r="I39" s="1">
        <v>0</v>
      </c>
      <c r="J39" s="1" t="s">
        <v>14</v>
      </c>
      <c r="K39" s="2"/>
      <c r="L39" s="5">
        <f>K39*6143.00</f>
        <v>0</v>
      </c>
    </row>
    <row r="40" spans="1:12" customHeight="1" ht="27">
      <c r="A40" s="1"/>
      <c r="B40" s="1">
        <v>836328</v>
      </c>
      <c r="C40" s="1" t="s">
        <v>166</v>
      </c>
      <c r="D40" s="1" t="s">
        <v>167</v>
      </c>
      <c r="E40" s="3" t="s">
        <v>168</v>
      </c>
      <c r="F40" s="1" t="s">
        <v>169</v>
      </c>
      <c r="G40" s="1" t="s">
        <v>28</v>
      </c>
      <c r="H40" s="1" t="s">
        <v>170</v>
      </c>
      <c r="I40" s="1">
        <v>0</v>
      </c>
      <c r="J40" s="1" t="s">
        <v>14</v>
      </c>
      <c r="K40" s="2"/>
      <c r="L40" s="5">
        <f>K40*1902.00</f>
        <v>0</v>
      </c>
    </row>
    <row r="41" spans="1:12" customHeight="1" ht="27">
      <c r="A41" s="1"/>
      <c r="B41" s="1">
        <v>836329</v>
      </c>
      <c r="C41" s="1" t="s">
        <v>171</v>
      </c>
      <c r="D41" s="1" t="s">
        <v>172</v>
      </c>
      <c r="E41" s="3" t="s">
        <v>173</v>
      </c>
      <c r="F41" s="1" t="s">
        <v>169</v>
      </c>
      <c r="G41" s="1">
        <v>0</v>
      </c>
      <c r="H41" s="1" t="s">
        <v>33</v>
      </c>
      <c r="I41" s="1">
        <v>0</v>
      </c>
      <c r="J41" s="1" t="s">
        <v>14</v>
      </c>
      <c r="K41" s="2"/>
      <c r="L41" s="5">
        <f>K41*1902.00</f>
        <v>0</v>
      </c>
    </row>
    <row r="42" spans="1:12" customHeight="1" ht="27">
      <c r="A42" s="1"/>
      <c r="B42" s="1">
        <v>836330</v>
      </c>
      <c r="C42" s="1" t="s">
        <v>174</v>
      </c>
      <c r="D42" s="1" t="s">
        <v>175</v>
      </c>
      <c r="E42" s="3" t="s">
        <v>176</v>
      </c>
      <c r="F42" s="1" t="s">
        <v>177</v>
      </c>
      <c r="G42" s="1">
        <v>0</v>
      </c>
      <c r="H42" s="1" t="s">
        <v>170</v>
      </c>
      <c r="I42" s="1">
        <v>0</v>
      </c>
      <c r="J42" s="1" t="s">
        <v>14</v>
      </c>
      <c r="K42" s="2"/>
      <c r="L42" s="5">
        <f>K42*1997.00</f>
        <v>0</v>
      </c>
    </row>
    <row r="43" spans="1:12" customHeight="1" ht="27">
      <c r="A43" s="1"/>
      <c r="B43" s="1">
        <v>836331</v>
      </c>
      <c r="C43" s="1" t="s">
        <v>178</v>
      </c>
      <c r="D43" s="1" t="s">
        <v>179</v>
      </c>
      <c r="E43" s="3" t="s">
        <v>180</v>
      </c>
      <c r="F43" s="1" t="s">
        <v>177</v>
      </c>
      <c r="G43" s="1">
        <v>0</v>
      </c>
      <c r="H43" s="1" t="s">
        <v>28</v>
      </c>
      <c r="I43" s="1">
        <v>0</v>
      </c>
      <c r="J43" s="1" t="s">
        <v>14</v>
      </c>
      <c r="K43" s="2"/>
      <c r="L43" s="5">
        <f>K43*1997.00</f>
        <v>0</v>
      </c>
    </row>
    <row r="44" spans="1:12" customHeight="1" ht="105">
      <c r="A44" s="1"/>
      <c r="B44" s="1">
        <v>819350</v>
      </c>
      <c r="C44" s="1" t="s">
        <v>181</v>
      </c>
      <c r="D44" s="1" t="s">
        <v>182</v>
      </c>
      <c r="E44" s="3" t="s">
        <v>183</v>
      </c>
      <c r="F44" s="1" t="s">
        <v>184</v>
      </c>
      <c r="G44" s="1">
        <v>0</v>
      </c>
      <c r="H44" s="1" t="s">
        <v>28</v>
      </c>
      <c r="I44" s="1">
        <v>0</v>
      </c>
      <c r="J44" s="1" t="s">
        <v>14</v>
      </c>
      <c r="K44" s="2"/>
      <c r="L44" s="5">
        <f>K44*12466.00</f>
        <v>0</v>
      </c>
    </row>
    <row r="45" spans="1:12" customHeight="1" ht="105">
      <c r="A45" s="1"/>
      <c r="B45" s="1">
        <v>819404</v>
      </c>
      <c r="C45" s="1" t="s">
        <v>185</v>
      </c>
      <c r="D45" s="1" t="s">
        <v>186</v>
      </c>
      <c r="E45" s="3" t="s">
        <v>187</v>
      </c>
      <c r="F45" s="1" t="s">
        <v>188</v>
      </c>
      <c r="G45" s="1">
        <v>0</v>
      </c>
      <c r="H45" s="1" t="s">
        <v>28</v>
      </c>
      <c r="I45" s="1">
        <v>0</v>
      </c>
      <c r="J45" s="1" t="s">
        <v>14</v>
      </c>
      <c r="K45" s="2"/>
      <c r="L45" s="5">
        <f>K45*1033.00</f>
        <v>0</v>
      </c>
    </row>
    <row r="46" spans="1:12" customHeight="1" ht="105">
      <c r="A46" s="1"/>
      <c r="B46" s="1">
        <v>819405</v>
      </c>
      <c r="C46" s="1" t="s">
        <v>189</v>
      </c>
      <c r="D46" s="1" t="s">
        <v>190</v>
      </c>
      <c r="E46" s="3" t="s">
        <v>191</v>
      </c>
      <c r="F46" s="1" t="s">
        <v>192</v>
      </c>
      <c r="G46" s="1">
        <v>0</v>
      </c>
      <c r="H46" s="1" t="s">
        <v>47</v>
      </c>
      <c r="I46" s="1">
        <v>0</v>
      </c>
      <c r="J46" s="1" t="s">
        <v>14</v>
      </c>
      <c r="K46" s="2"/>
      <c r="L46" s="5">
        <f>K46*1220.00</f>
        <v>0</v>
      </c>
    </row>
    <row r="47" spans="1:12" customHeight="1" ht="53">
      <c r="A47" s="1"/>
      <c r="B47" s="1">
        <v>819407</v>
      </c>
      <c r="C47" s="1" t="s">
        <v>193</v>
      </c>
      <c r="D47" s="1" t="s">
        <v>194</v>
      </c>
      <c r="E47" s="3" t="s">
        <v>195</v>
      </c>
      <c r="F47" s="1" t="s">
        <v>196</v>
      </c>
      <c r="G47" s="1">
        <v>0</v>
      </c>
      <c r="H47" s="1" t="s">
        <v>19</v>
      </c>
      <c r="I47" s="1">
        <v>0</v>
      </c>
      <c r="J47" s="1" t="s">
        <v>14</v>
      </c>
      <c r="K47" s="2"/>
      <c r="L47" s="5">
        <f>K47*6733.00</f>
        <v>0</v>
      </c>
    </row>
    <row r="48" spans="1:12" customHeight="1" ht="53">
      <c r="A48" s="1"/>
      <c r="B48" s="1">
        <v>819408</v>
      </c>
      <c r="C48" s="1" t="s">
        <v>197</v>
      </c>
      <c r="D48" s="1" t="s">
        <v>198</v>
      </c>
      <c r="E48" s="3" t="s">
        <v>199</v>
      </c>
      <c r="F48" s="1" t="s">
        <v>200</v>
      </c>
      <c r="G48" s="1">
        <v>1</v>
      </c>
      <c r="H48" s="1" t="s">
        <v>28</v>
      </c>
      <c r="I48" s="1">
        <v>0</v>
      </c>
      <c r="J48" s="1" t="s">
        <v>14</v>
      </c>
      <c r="K48" s="2"/>
      <c r="L48" s="5">
        <f>K48*7135.00</f>
        <v>0</v>
      </c>
    </row>
    <row r="49" spans="1:12" customHeight="1" ht="105">
      <c r="A49" s="1"/>
      <c r="B49" s="1">
        <v>820240</v>
      </c>
      <c r="C49" s="1" t="s">
        <v>201</v>
      </c>
      <c r="D49" s="1" t="s">
        <v>202</v>
      </c>
      <c r="E49" s="3" t="s">
        <v>203</v>
      </c>
      <c r="F49" s="1" t="s">
        <v>204</v>
      </c>
      <c r="G49" s="1" t="s">
        <v>47</v>
      </c>
      <c r="H49" s="1" t="s">
        <v>170</v>
      </c>
      <c r="I49" s="1">
        <v>0</v>
      </c>
      <c r="J49" s="1" t="s">
        <v>14</v>
      </c>
      <c r="K49" s="2"/>
      <c r="L49" s="5">
        <f>K49*148.00</f>
        <v>0</v>
      </c>
    </row>
    <row r="50" spans="1:12" customHeight="1" ht="105">
      <c r="A50" s="1"/>
      <c r="B50" s="1">
        <v>820239</v>
      </c>
      <c r="C50" s="1" t="s">
        <v>205</v>
      </c>
      <c r="D50" s="1" t="s">
        <v>206</v>
      </c>
      <c r="E50" s="3" t="s">
        <v>207</v>
      </c>
      <c r="F50" s="1" t="s">
        <v>208</v>
      </c>
      <c r="G50" s="1">
        <v>7</v>
      </c>
      <c r="H50" s="1" t="s">
        <v>28</v>
      </c>
      <c r="I50" s="1">
        <v>0</v>
      </c>
      <c r="J50" s="1" t="s">
        <v>14</v>
      </c>
      <c r="K50" s="2"/>
      <c r="L50" s="5">
        <f>K50*509.00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A24"/>
    <mergeCell ref="A29:A30"/>
    <mergeCell ref="A36:A39"/>
    <mergeCell ref="A40:A43"/>
    <mergeCell ref="A47:A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2024-05-20T13:21:13+03:00</dcterms:created>
  <dcterms:modified xsi:type="dcterms:W3CDTF">2024-05-20T13:21:13+03:00</dcterms:modified>
  <dc:title>Untitled Spreadsheet</dc:title>
  <dc:description/>
  <dc:subject/>
  <cp:keywords/>
  <cp:category/>
</cp:coreProperties>
</file>