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<sst xmlns="http://schemas.openxmlformats.org/spreadsheetml/2006/main" uniqueCount="174">
  <si>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</si>
  <si>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</si>
  <si>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</si>
  <si>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</si>
  <si>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</si>
  <si>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</si>
  <si>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</si>
  <si>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</si>
  <si>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</si>
  <si>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</si>
  <si>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FRK-220004</t>
  </si>
  <si>
    <t>VER402</t>
  </si>
  <si>
    <t>коллектор 2 выхода с рег. вентилями 3/4х16 под золотник С ХРОМ КОНУСАМИ (1/30шт)</t>
  </si>
  <si>
    <t>1 435.13 руб.</t>
  </si>
  <si>
    <t>шт</t>
  </si>
  <si>
    <t>FRK-220001</t>
  </si>
  <si>
    <t>VER402-A</t>
  </si>
  <si>
    <t>коллектор 2 выхода с рег. вентилями 3/4х1/2 нар. (НУЖЕН соед. с накид гайкой  VRK163B) (1/30шт)</t>
  </si>
  <si>
    <t>1 196.24 руб.</t>
  </si>
  <si>
    <t>FRK-220005</t>
  </si>
  <si>
    <t>VER403</t>
  </si>
  <si>
    <t>коллектор 3 выхода с рег. вентилями 3/4х16 под золотник С ХРОМ КОНУСАМИ (1/30шт)</t>
  </si>
  <si>
    <t>2 170.02 руб.</t>
  </si>
  <si>
    <t>FRK-220002</t>
  </si>
  <si>
    <t>VER403-A</t>
  </si>
  <si>
    <t>коллектор 3 выхода с рег. вентилями 3/4х1/2 нар. (НУЖЕН соед. с накид гайкой  VRK163B) (1/30шт)</t>
  </si>
  <si>
    <t>1 807.13 руб.</t>
  </si>
  <si>
    <t>FRK-220006</t>
  </si>
  <si>
    <t>VER404</t>
  </si>
  <si>
    <t>коллектор 4 выхода с рег. вентилями 3/4х16 под золотник С ХРОМ КОНУСАМИ (1/30шт)</t>
  </si>
  <si>
    <t>2 821.02 руб.</t>
  </si>
  <si>
    <t>FRK-220003</t>
  </si>
  <si>
    <t>VER404-A</t>
  </si>
  <si>
    <t>коллектор 4 выхода с рег. вентилями 3/4х1/2 нар. (НУЖЕН соед. с накид гайкой  VRK163B) (1/30шт)</t>
  </si>
  <si>
    <t>2 337.78 руб.</t>
  </si>
  <si>
    <t>FRK-220007</t>
  </si>
  <si>
    <t>VER405</t>
  </si>
  <si>
    <t>коллектор 5 выхода с рег. вентилями 3/4х16 под золотник С ХРОМ КОНУСАМИ (1/30шт)</t>
  </si>
  <si>
    <t>3 634.32 руб.</t>
  </si>
  <si>
    <t>FRK-220015</t>
  </si>
  <si>
    <t>VR502</t>
  </si>
  <si>
    <t>коллектор регулирующий с цангами 3/4"х16-2 вых.никель VR (28/4шт)</t>
  </si>
  <si>
    <t>1 112.36 руб.</t>
  </si>
  <si>
    <t>&gt;10</t>
  </si>
  <si>
    <t>FRK-220017</t>
  </si>
  <si>
    <t>VR503</t>
  </si>
  <si>
    <t>коллектор регулирующий с цангами 3/4"х16-3 вых. никель VR (20/4шт)</t>
  </si>
  <si>
    <t>1 617.48 руб.</t>
  </si>
  <si>
    <t>FRK-220019</t>
  </si>
  <si>
    <t>VR504</t>
  </si>
  <si>
    <t>коллектор регулирующий с цангами 3/4"х16-4 вых. никель VR (16/2шт)</t>
  </si>
  <si>
    <t>2 173.66 руб.</t>
  </si>
  <si>
    <t>FRK-220021</t>
  </si>
  <si>
    <t>VR505</t>
  </si>
  <si>
    <t>коллектор регулирующий с цангами 3/4"х16-5 вых. никель VR (10/2шт)</t>
  </si>
  <si>
    <t>2 687.90 руб.</t>
  </si>
  <si>
    <t>FRK-220035</t>
  </si>
  <si>
    <t>VR512</t>
  </si>
  <si>
    <t>Кол.с регулир. вентилями и цан.3/4"х16-2 "ViEiR" (24/4шт)</t>
  </si>
  <si>
    <t>FRK-220036</t>
  </si>
  <si>
    <t>VR513</t>
  </si>
  <si>
    <t>Кол.с регулир. вентилями и цан.3/4"х16-3 "ViEiR" (20/2шт)</t>
  </si>
  <si>
    <t>1 650.31 руб.</t>
  </si>
  <si>
    <t>FRK-220037</t>
  </si>
  <si>
    <t>VR514</t>
  </si>
  <si>
    <t>Кол.с регулир. вентилями и цан.3/4"х16-4 "ViEiR" (12/2шт)</t>
  </si>
  <si>
    <t>2 197.37 руб.</t>
  </si>
  <si>
    <t>FRK-220038</t>
  </si>
  <si>
    <t>VR515</t>
  </si>
  <si>
    <t>Кол.с регулир. вентилями и цан.3/4"х16-5 "ViEiR" (16/2шт)</t>
  </si>
  <si>
    <t>2 565.73 руб.</t>
  </si>
  <si>
    <t>FRK-220016</t>
  </si>
  <si>
    <t>VR602</t>
  </si>
  <si>
    <t>коллектор регулирующий с цангами 1"х16-2 вых. никель VR (24/4шт)</t>
  </si>
  <si>
    <t>1 250.95 руб.</t>
  </si>
  <si>
    <t>FRK-220018</t>
  </si>
  <si>
    <t>VR603</t>
  </si>
  <si>
    <t>коллектор регулирующий с цангами 1"х16-3 вых. никель VR (16/2шт)</t>
  </si>
  <si>
    <t>FRK-220020</t>
  </si>
  <si>
    <t>VR604</t>
  </si>
  <si>
    <t>коллектор регулирующий с цангами 1"х16-4 вых. никель VR (16/2шт)</t>
  </si>
  <si>
    <t>2 388.84 руб.</t>
  </si>
  <si>
    <t>FRK-220022</t>
  </si>
  <si>
    <t>VR605</t>
  </si>
  <si>
    <t>коллектор регулирующий с цангами 1"х16-5 вых. никель VR (10/2шт)</t>
  </si>
  <si>
    <t>2 846.55 руб.</t>
  </si>
  <si>
    <t>FRK-220039</t>
  </si>
  <si>
    <t>VR612</t>
  </si>
  <si>
    <t>Кол.с регулир. вентилями и цан.1"х16-2 "ViEiR" (24/4шт)</t>
  </si>
  <si>
    <t>1 221.77 руб.</t>
  </si>
  <si>
    <t>FRK-220040</t>
  </si>
  <si>
    <t>VR613</t>
  </si>
  <si>
    <t>Кол.с регулир. вентилями и цан.1"х16-3 "ViEiR" (16/2шт)</t>
  </si>
  <si>
    <t>1 768.84 руб.</t>
  </si>
  <si>
    <t>FRK-220041</t>
  </si>
  <si>
    <t>VR614</t>
  </si>
  <si>
    <t>Кол.с регулир. вентилями и цан.1"х16-4 "ViEiR" (12/2шт)</t>
  </si>
  <si>
    <t>2 385.20 руб.</t>
  </si>
  <si>
    <t>FRK-220042</t>
  </si>
  <si>
    <t>VR615</t>
  </si>
  <si>
    <t>Кол.с регулир. вентилями и цан.1"х16-5 "ViEiR" (15/2шт)</t>
  </si>
  <si>
    <t>2 974.20 руб.</t>
  </si>
  <si>
    <t>FRK-220023</t>
  </si>
  <si>
    <t>VR702</t>
  </si>
  <si>
    <t>коллектор с отсеч. кранами 3/4"х16 - 2 вых. красн.+син. латунь VR (40/1шт)</t>
  </si>
  <si>
    <t>1 030.30 руб.</t>
  </si>
  <si>
    <t>FRK-220024</t>
  </si>
  <si>
    <t>VR702A</t>
  </si>
  <si>
    <t>коллектор с отсеч. кранами 1"х16 - 2 вых. красн.+син. латунь VR (40/1шт)</t>
  </si>
  <si>
    <t>1 203.54 руб.</t>
  </si>
  <si>
    <t>FRK-220025</t>
  </si>
  <si>
    <t>VR702B</t>
  </si>
  <si>
    <t>коллектор с отсеч. кранами 1"х20 - 2 вых. красн.+син. латунь VR (40/1шт)</t>
  </si>
  <si>
    <t>1 661.25 руб.</t>
  </si>
  <si>
    <t>FRK-220026</t>
  </si>
  <si>
    <t>VR703</t>
  </si>
  <si>
    <t>коллектор с отсеч. кранами 3/4"х16 - 3 вых. красн.+син. латунь VR (40/1шт)</t>
  </si>
  <si>
    <t>1 471.60 руб.</t>
  </si>
  <si>
    <t>FRK-220027</t>
  </si>
  <si>
    <t>VR703A</t>
  </si>
  <si>
    <t>коллектор с отсеч. кранами 1"х16 - 3 вых. красн.+син. латунь VR (40/1шт)</t>
  </si>
  <si>
    <t>1 730.54 руб.</t>
  </si>
  <si>
    <t>FRK-220028</t>
  </si>
  <si>
    <t>VR703B</t>
  </si>
  <si>
    <t>коллектор с отсеч. кранами 1"х20 - 3 вых. красн.+син. латунь VR (40/1шт)</t>
  </si>
  <si>
    <t>2 496.43 руб.</t>
  </si>
  <si>
    <t>FRK-220029</t>
  </si>
  <si>
    <t>VR704</t>
  </si>
  <si>
    <t>коллектор с отсеч. кранами 3/4"х16 - 4 вых. красн.+син. латунь VR (40/1шт)</t>
  </si>
  <si>
    <t>1 896.49 руб.</t>
  </si>
  <si>
    <t>FRK-220030</t>
  </si>
  <si>
    <t>VR704A</t>
  </si>
  <si>
    <t>коллектор с отсеч. кранами 1"х16 - 4 вых. красн.+син. латунь VR (40/1шт)</t>
  </si>
  <si>
    <t>2 222.90 руб.</t>
  </si>
  <si>
    <t>FRK-220031</t>
  </si>
  <si>
    <t>VR704B</t>
  </si>
  <si>
    <t>коллектор с отсеч. кранами 1"х20 - 4 вых. красн.+син. латунь VR (40/1шт)</t>
  </si>
  <si>
    <t>3 329.79 руб.</t>
  </si>
  <si>
    <t>FRK-220032</t>
  </si>
  <si>
    <t>VR705</t>
  </si>
  <si>
    <t>коллектор с отсеч. кранами 3/4"х16 - 5 вых. красн.+син. латунь VR (40/1шт)</t>
  </si>
  <si>
    <t>2 328.67 руб.</t>
  </si>
  <si>
    <t>FRK-220033</t>
  </si>
  <si>
    <t>VR705A</t>
  </si>
  <si>
    <t>коллектор с отсеч. кранами 1"х16 - 5 вых. красн.+син. латунь VR (40/1шт)</t>
  </si>
  <si>
    <t>2 662.37 руб.</t>
  </si>
  <si>
    <t>FRK-220034</t>
  </si>
  <si>
    <t>VR705B</t>
  </si>
  <si>
    <t>коллектор с отсеч. кранами 1"х20 - 5 вых. красн.+син. латунь VR (40/1шт)</t>
  </si>
  <si>
    <t>2 941.38 руб.</t>
  </si>
  <si>
    <t>FRK-220009</t>
  </si>
  <si>
    <t>VR712</t>
  </si>
  <si>
    <t>коллектор 2 выхода с отсеч кранами 3/4х1/2 нар.латунь (1/50шт)</t>
  </si>
  <si>
    <t>888.07 руб.</t>
  </si>
  <si>
    <t>FRK-220010</t>
  </si>
  <si>
    <t>VR713</t>
  </si>
  <si>
    <t>коллектор 3 выхода с отсеч кранами 3/4х1/2 нар.латунь (1/50шт)</t>
  </si>
  <si>
    <t>FRK-220011</t>
  </si>
  <si>
    <t>VR714</t>
  </si>
  <si>
    <t>коллектор 4 выхода с отсеч кранами 3/4х1/2 нар.латунь (1/50шт)</t>
  </si>
  <si>
    <t>1 560.95 руб.</t>
  </si>
  <si>
    <t>FRK-220012</t>
  </si>
  <si>
    <t>VR902</t>
  </si>
  <si>
    <t>коллектор регулирующий 1"х3/4" ЕВРОКОНУС -2 выхода VR (2/24шт)</t>
  </si>
  <si>
    <t>1 209.01 руб.</t>
  </si>
  <si>
    <t>&gt;25</t>
  </si>
  <si>
    <t>FRK-220013</t>
  </si>
  <si>
    <t>VR903</t>
  </si>
  <si>
    <t>коллектор регулирующий 1"х3/4" ЕВРОКОНУС -3 выхода VR (2/16шт)</t>
  </si>
  <si>
    <t>1 688.60 руб.</t>
  </si>
  <si>
    <t>FRK-220014</t>
  </si>
  <si>
    <t>VR904</t>
  </si>
  <si>
    <t>коллектор регулирующий 1"х3/4" ЕВРОКОНУС -4 выхода VR (2/12шт)</t>
  </si>
  <si>
    <t>2 202.84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</si>
</sst>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ae7fe5b_86a5_11e9_8101_003048fd731b_409a6977_281f_11ed_a30f_00259070b4871.jpeg"/><Relationship Id="rId2" Type="http://schemas.openxmlformats.org/officeDocument/2006/relationships/image" Target="../media/fae7fe4f_86a5_11e9_8101_003048fd731b_4bac9857_419b_11ea_810f_003048fd731b2.png"/><Relationship Id="rId3" Type="http://schemas.openxmlformats.org/officeDocument/2006/relationships/image" Target="../media/fae7fe5f_86a5_11e9_8101_003048fd731b_409a6978_281f_11ed_a30f_00259070b4873.jpeg"/><Relationship Id="rId4" Type="http://schemas.openxmlformats.org/officeDocument/2006/relationships/image" Target="../media/fae7fe53_86a5_11e9_8101_003048fd731b_4bac9858_419b_11ea_810f_003048fd731b4.png"/><Relationship Id="rId5" Type="http://schemas.openxmlformats.org/officeDocument/2006/relationships/image" Target="../media/fae7fe63_86a5_11e9_8101_003048fd731b_409a6979_281f_11ed_a30f_00259070b4875.jpeg"/><Relationship Id="rId6" Type="http://schemas.openxmlformats.org/officeDocument/2006/relationships/image" Target="../media/fae7fe57_86a5_11e9_8101_003048fd731b_4bac9859_419b_11ea_810f_003048fd731b6.png"/><Relationship Id="rId7" Type="http://schemas.openxmlformats.org/officeDocument/2006/relationships/image" Target="../media/fae7fe67_86a5_11e9_8101_003048fd731b_409a697a_281f_11ed_a30f_00259070b4877.jpeg"/><Relationship Id="rId8" Type="http://schemas.openxmlformats.org/officeDocument/2006/relationships/image" Target="../media/e1867ee7_3767_11ea_810f_003048fd731b_409a6981_281f_11ed_a30f_00259070b4878.jpeg"/><Relationship Id="rId9" Type="http://schemas.openxmlformats.org/officeDocument/2006/relationships/image" Target="../media/e1867eeb_3767_11ea_810f_003048fd731b_409a6983_281f_11ed_a30f_00259070b4879.jpeg"/><Relationship Id="rId10" Type="http://schemas.openxmlformats.org/officeDocument/2006/relationships/image" Target="../media/e1867eef_3767_11ea_810f_003048fd731b_409a6985_281f_11ed_a30f_00259070b48710.jpeg"/><Relationship Id="rId11" Type="http://schemas.openxmlformats.org/officeDocument/2006/relationships/image" Target="../media/e1867ef3_3767_11ea_810f_003048fd731b_409a6987_281f_11ed_a30f_00259070b48711.jpeg"/><Relationship Id="rId12" Type="http://schemas.openxmlformats.org/officeDocument/2006/relationships/image" Target="../media/32cd9618_0918_11eb_81b8_003048fd731b_409a6995_281f_11ed_a30f_00259070b48712.jpeg"/><Relationship Id="rId13" Type="http://schemas.openxmlformats.org/officeDocument/2006/relationships/image" Target="../media/32cd961a_0918_11eb_81b8_003048fd731b_409a6996_281f_11ed_a30f_00259070b48713.jpeg"/><Relationship Id="rId14" Type="http://schemas.openxmlformats.org/officeDocument/2006/relationships/image" Target="../media/32cd961c_0918_11eb_81b8_003048fd731b_409a6997_281f_11ed_a30f_00259070b48714.jpeg"/><Relationship Id="rId15" Type="http://schemas.openxmlformats.org/officeDocument/2006/relationships/image" Target="../media/32cd961e_0918_11eb_81b8_003048fd731b_409a6998_281f_11ed_a30f_00259070b48715.jpeg"/><Relationship Id="rId16" Type="http://schemas.openxmlformats.org/officeDocument/2006/relationships/image" Target="../media/e1867ee9_3767_11ea_810f_003048fd731b_409a6982_281f_11ed_a30f_00259070b48716.jpeg"/><Relationship Id="rId17" Type="http://schemas.openxmlformats.org/officeDocument/2006/relationships/image" Target="../media/e1867eed_3767_11ea_810f_003048fd731b_409a6984_281f_11ed_a30f_00259070b48717.jpeg"/><Relationship Id="rId18" Type="http://schemas.openxmlformats.org/officeDocument/2006/relationships/image" Target="../media/e1867ef1_3767_11ea_810f_003048fd731b_409a6986_281f_11ed_a30f_00259070b48718.jpeg"/><Relationship Id="rId19" Type="http://schemas.openxmlformats.org/officeDocument/2006/relationships/image" Target="../media/e1867ef5_3767_11ea_810f_003048fd731b_409a6988_281f_11ed_a30f_00259070b48719.jpeg"/><Relationship Id="rId20" Type="http://schemas.openxmlformats.org/officeDocument/2006/relationships/image" Target="../media/32cd9620_0918_11eb_81b8_003048fd731b_409a6999_281f_11ed_a30f_00259070b48720.jpeg"/><Relationship Id="rId21" Type="http://schemas.openxmlformats.org/officeDocument/2006/relationships/image" Target="../media/32cd9622_0918_11eb_81b8_003048fd731b_409a699a_281f_11ed_a30f_00259070b48721.jpeg"/><Relationship Id="rId22" Type="http://schemas.openxmlformats.org/officeDocument/2006/relationships/image" Target="../media/32cd9624_0918_11eb_81b8_003048fd731b_409a699b_281f_11ed_a30f_00259070b48722.jpeg"/><Relationship Id="rId23" Type="http://schemas.openxmlformats.org/officeDocument/2006/relationships/image" Target="../media/32cd9626_0918_11eb_81b8_003048fd731b_409a699c_281f_11ed_a30f_00259070b48723.jpeg"/><Relationship Id="rId24" Type="http://schemas.openxmlformats.org/officeDocument/2006/relationships/image" Target="../media/e1867ef7_3767_11ea_810f_003048fd731b_409a6989_281f_11ed_a30f_00259070b48724.jpeg"/><Relationship Id="rId25" Type="http://schemas.openxmlformats.org/officeDocument/2006/relationships/image" Target="../media/e1867efd_3767_11ea_810f_003048fd731b_409a698c_281f_11ed_a30f_00259070b48725.jpeg"/><Relationship Id="rId26" Type="http://schemas.openxmlformats.org/officeDocument/2006/relationships/image" Target="../media/e1867f03_3767_11ea_810f_003048fd731b_409a698f_281f_11ed_a30f_00259070b48726.jpeg"/><Relationship Id="rId27" Type="http://schemas.openxmlformats.org/officeDocument/2006/relationships/image" Target="../media/e1867f09_3767_11ea_810f_003048fd731b_409a6992_281f_11ed_a30f_00259070b48727.jpeg"/><Relationship Id="rId28" Type="http://schemas.openxmlformats.org/officeDocument/2006/relationships/image" Target="../media/e19ee50d_d540_11e9_8109_003048fd731b_409a697b_281f_11ed_a30f_00259070b48728.jpeg"/><Relationship Id="rId29" Type="http://schemas.openxmlformats.org/officeDocument/2006/relationships/image" Target="../media/e19ee50f_d540_11e9_8109_003048fd731b_409a697c_281f_11ed_a30f_00259070b48729.jpeg"/><Relationship Id="rId30" Type="http://schemas.openxmlformats.org/officeDocument/2006/relationships/image" Target="../media/e19ee511_d540_11e9_8109_003048fd731b_409a697d_281f_11ed_a30f_00259070b48730.jpeg"/><Relationship Id="rId31" Type="http://schemas.openxmlformats.org/officeDocument/2006/relationships/image" Target="../media/2a6046e1_f967_11e9_810b_003048fd731b_409a697e_281f_11ed_a30f_00259070b48731.jpeg"/><Relationship Id="rId32" Type="http://schemas.openxmlformats.org/officeDocument/2006/relationships/image" Target="../media/2a6046e3_f967_11e9_810b_003048fd731b_409a697f_281f_11ed_a30f_00259070b48732.jpeg"/><Relationship Id="rId33" Type="http://schemas.openxmlformats.org/officeDocument/2006/relationships/image" Target="../media/2a6046e5_f967_11e9_810b_003048fd731b_409a6980_281f_11ed_a30f_00259070b487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81" descr="Image_6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682" descr="Image_6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683" descr="Image_6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684" descr="Image_68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685" descr="Image_68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6" name="Image_686" descr="Image_68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7" name="Image_687" descr="Image_68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8" name="Image_688" descr="Image_68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9" name="Image_689" descr="Image_68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10" name="Image_690" descr="Image_69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1" name="Image_691" descr="Image_69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2" name="Image_692" descr="Image_69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3" name="Image_693" descr="Image_69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4" name="Image_694" descr="Image_69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5" name="Image_695" descr="Image_69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6" name="Image_696" descr="Image_69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7" name="Image_697" descr="Image_69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18" name="Image_698" descr="Image_69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19" name="Image_699" descr="Image_69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20" name="Image_700" descr="Image_70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21" name="Image_701" descr="Image_70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22" name="Image_702" descr="Image_70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23" name="Image_703" descr="Image_70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24" name="Image_704" descr="Image_70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25" name="Image_705" descr="Image_70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26" name="Image_706" descr="Image_70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33</xdr:row>
      <xdr:rowOff>95250</xdr:rowOff>
    </xdr:from>
    <xdr:ext cx="1143000" cy="1143000"/>
    <xdr:pic>
      <xdr:nvPicPr>
        <xdr:cNvPr id="27" name="Image_707" descr="Image_70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36</xdr:row>
      <xdr:rowOff>95250</xdr:rowOff>
    </xdr:from>
    <xdr:ext cx="1143000" cy="1143000"/>
    <xdr:pic>
      <xdr:nvPicPr>
        <xdr:cNvPr id="28" name="Image_708" descr="Image_70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37</xdr:row>
      <xdr:rowOff>95250</xdr:rowOff>
    </xdr:from>
    <xdr:ext cx="1143000" cy="1143000"/>
    <xdr:pic>
      <xdr:nvPicPr>
        <xdr:cNvPr id="29" name="Image_709" descr="Image_70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38</xdr:row>
      <xdr:rowOff>95250</xdr:rowOff>
    </xdr:from>
    <xdr:ext cx="1143000" cy="1143000"/>
    <xdr:pic>
      <xdr:nvPicPr>
        <xdr:cNvPr id="30" name="Image_710" descr="Image_71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39</xdr:row>
      <xdr:rowOff>95250</xdr:rowOff>
    </xdr:from>
    <xdr:ext cx="1143000" cy="1143000"/>
    <xdr:pic>
      <xdr:nvPicPr>
        <xdr:cNvPr id="31" name="Image_711" descr="Image_71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40</xdr:row>
      <xdr:rowOff>95250</xdr:rowOff>
    </xdr:from>
    <xdr:ext cx="1143000" cy="1143000"/>
    <xdr:pic>
      <xdr:nvPicPr>
        <xdr:cNvPr id="32" name="Image_712" descr="Image_71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95250</xdr:rowOff>
    </xdr:from>
    <xdr:ext cx="1143000" cy="1143000"/>
    <xdr:pic>
      <xdr:nvPicPr>
        <xdr:cNvPr id="33" name="Image_713" descr="Image_71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SUM(J2:J42)</f>
        <v>0</v>
      </c>
      <c r="K1" s="4" t="s">
        <v>9</v>
      </c>
      <c r="L1" s="5"/>
    </row>
    <row r="2" spans="1:12" customHeight="1" ht="105">
      <c r="A2" s="1"/>
      <c r="B2" s="1">
        <v>820654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9</v>
      </c>
      <c r="H2" s="1">
        <v>0</v>
      </c>
      <c r="I2" s="1">
        <v>0</v>
      </c>
      <c r="J2" s="1" t="s">
        <v>14</v>
      </c>
      <c r="K2" s="2"/>
      <c r="L2" s="5">
        <f>K2*1435.13</f>
        <v>0</v>
      </c>
    </row>
    <row r="3" spans="1:12" customHeight="1" ht="105">
      <c r="A3" s="1"/>
      <c r="B3" s="1">
        <v>820651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6</v>
      </c>
      <c r="H3" s="1">
        <v>0</v>
      </c>
      <c r="I3" s="1">
        <v>0</v>
      </c>
      <c r="J3" s="1" t="s">
        <v>14</v>
      </c>
      <c r="K3" s="2"/>
      <c r="L3" s="5">
        <f>K3*1196.24</f>
        <v>0</v>
      </c>
    </row>
    <row r="4" spans="1:12" customHeight="1" ht="105">
      <c r="A4" s="1"/>
      <c r="B4" s="1">
        <v>820655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1</v>
      </c>
      <c r="H4" s="1">
        <v>0</v>
      </c>
      <c r="I4" s="1">
        <v>0</v>
      </c>
      <c r="J4" s="1" t="s">
        <v>14</v>
      </c>
      <c r="K4" s="2"/>
      <c r="L4" s="5">
        <f>K4*2170.02</f>
        <v>0</v>
      </c>
    </row>
    <row r="5" spans="1:12" customHeight="1" ht="105">
      <c r="A5" s="1"/>
      <c r="B5" s="1">
        <v>820652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0</v>
      </c>
      <c r="H5" s="1">
        <v>0</v>
      </c>
      <c r="I5" s="1">
        <v>0</v>
      </c>
      <c r="J5" s="1" t="s">
        <v>14</v>
      </c>
      <c r="K5" s="2"/>
      <c r="L5" s="5">
        <f>K5*1807.13</f>
        <v>0</v>
      </c>
    </row>
    <row r="6" spans="1:12" customHeight="1" ht="105">
      <c r="A6" s="1"/>
      <c r="B6" s="1">
        <v>820656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0</v>
      </c>
      <c r="H6" s="1">
        <v>0</v>
      </c>
      <c r="I6" s="1">
        <v>0</v>
      </c>
      <c r="J6" s="1" t="s">
        <v>14</v>
      </c>
      <c r="K6" s="2"/>
      <c r="L6" s="5">
        <f>K6*2821.02</f>
        <v>0</v>
      </c>
    </row>
    <row r="7" spans="1:12" customHeight="1" ht="105">
      <c r="A7" s="1"/>
      <c r="B7" s="1">
        <v>820653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0</v>
      </c>
      <c r="H7" s="1">
        <v>0</v>
      </c>
      <c r="I7" s="1">
        <v>0</v>
      </c>
      <c r="J7" s="1" t="s">
        <v>14</v>
      </c>
      <c r="K7" s="2"/>
      <c r="L7" s="5">
        <f>K7*2337.78</f>
        <v>0</v>
      </c>
    </row>
    <row r="8" spans="1:12" customHeight="1" ht="105">
      <c r="A8" s="1"/>
      <c r="B8" s="1">
        <v>820657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K8*3634.32</f>
        <v>0</v>
      </c>
    </row>
    <row r="9" spans="1:12" customHeight="1" ht="105">
      <c r="A9" s="1"/>
      <c r="B9" s="1">
        <v>824785</v>
      </c>
      <c r="C9" s="1" t="s">
        <v>39</v>
      </c>
      <c r="D9" s="1" t="s">
        <v>40</v>
      </c>
      <c r="E9" s="3" t="s">
        <v>41</v>
      </c>
      <c r="F9" s="1" t="s">
        <v>42</v>
      </c>
      <c r="G9" s="1" t="s">
        <v>43</v>
      </c>
      <c r="H9" s="1">
        <v>0</v>
      </c>
      <c r="I9" s="1">
        <v>0</v>
      </c>
      <c r="J9" s="1" t="s">
        <v>14</v>
      </c>
      <c r="K9" s="2"/>
      <c r="L9" s="5">
        <f>K9*1112.36</f>
        <v>0</v>
      </c>
    </row>
    <row r="10" spans="1:12" customHeight="1" ht="105">
      <c r="A10" s="1"/>
      <c r="B10" s="1">
        <v>824787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0</v>
      </c>
      <c r="H10" s="1">
        <v>0</v>
      </c>
      <c r="I10" s="1">
        <v>0</v>
      </c>
      <c r="J10" s="1" t="s">
        <v>14</v>
      </c>
      <c r="K10" s="2"/>
      <c r="L10" s="5">
        <f>K10*1617.48</f>
        <v>0</v>
      </c>
    </row>
    <row r="11" spans="1:12" customHeight="1" ht="105">
      <c r="A11" s="1"/>
      <c r="B11" s="1">
        <v>824789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K11*2173.66</f>
        <v>0</v>
      </c>
    </row>
    <row r="12" spans="1:12" customHeight="1" ht="105">
      <c r="A12" s="1"/>
      <c r="B12" s="1">
        <v>824791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0</v>
      </c>
      <c r="H12" s="1">
        <v>0</v>
      </c>
      <c r="I12" s="1">
        <v>0</v>
      </c>
      <c r="J12" s="1" t="s">
        <v>14</v>
      </c>
      <c r="K12" s="2"/>
      <c r="L12" s="5">
        <f>K12*2687.90</f>
        <v>0</v>
      </c>
    </row>
    <row r="13" spans="1:12" customHeight="1" ht="105">
      <c r="A13" s="1"/>
      <c r="B13" s="1">
        <v>829311</v>
      </c>
      <c r="C13" s="1" t="s">
        <v>56</v>
      </c>
      <c r="D13" s="1" t="s">
        <v>57</v>
      </c>
      <c r="E13" s="3" t="s">
        <v>58</v>
      </c>
      <c r="F13" s="1" t="s">
        <v>42</v>
      </c>
      <c r="G13" s="1">
        <v>0</v>
      </c>
      <c r="H13" s="1">
        <v>0</v>
      </c>
      <c r="I13" s="1">
        <v>0</v>
      </c>
      <c r="J13" s="1" t="s">
        <v>14</v>
      </c>
      <c r="K13" s="2"/>
      <c r="L13" s="5">
        <f>K13*1112.36</f>
        <v>0</v>
      </c>
    </row>
    <row r="14" spans="1:12" customHeight="1" ht="105">
      <c r="A14" s="1"/>
      <c r="B14" s="1">
        <v>829312</v>
      </c>
      <c r="C14" s="1" t="s">
        <v>59</v>
      </c>
      <c r="D14" s="1" t="s">
        <v>60</v>
      </c>
      <c r="E14" s="3" t="s">
        <v>61</v>
      </c>
      <c r="F14" s="1" t="s">
        <v>62</v>
      </c>
      <c r="G14" s="1">
        <v>0</v>
      </c>
      <c r="H14" s="1">
        <v>0</v>
      </c>
      <c r="I14" s="1">
        <v>0</v>
      </c>
      <c r="J14" s="1" t="s">
        <v>14</v>
      </c>
      <c r="K14" s="2"/>
      <c r="L14" s="5">
        <f>K14*1650.31</f>
        <v>0</v>
      </c>
    </row>
    <row r="15" spans="1:12" customHeight="1" ht="105">
      <c r="A15" s="1"/>
      <c r="B15" s="1">
        <v>829313</v>
      </c>
      <c r="C15" s="1" t="s">
        <v>63</v>
      </c>
      <c r="D15" s="1" t="s">
        <v>64</v>
      </c>
      <c r="E15" s="3" t="s">
        <v>65</v>
      </c>
      <c r="F15" s="1" t="s">
        <v>66</v>
      </c>
      <c r="G15" s="1">
        <v>0</v>
      </c>
      <c r="H15" s="1">
        <v>0</v>
      </c>
      <c r="I15" s="1">
        <v>0</v>
      </c>
      <c r="J15" s="1" t="s">
        <v>14</v>
      </c>
      <c r="K15" s="2"/>
      <c r="L15" s="5">
        <f>K15*2197.37</f>
        <v>0</v>
      </c>
    </row>
    <row r="16" spans="1:12" customHeight="1" ht="105">
      <c r="A16" s="1"/>
      <c r="B16" s="1">
        <v>829314</v>
      </c>
      <c r="C16" s="1" t="s">
        <v>67</v>
      </c>
      <c r="D16" s="1" t="s">
        <v>68</v>
      </c>
      <c r="E16" s="3" t="s">
        <v>69</v>
      </c>
      <c r="F16" s="1" t="s">
        <v>70</v>
      </c>
      <c r="G16" s="1">
        <v>0</v>
      </c>
      <c r="H16" s="1">
        <v>0</v>
      </c>
      <c r="I16" s="1">
        <v>0</v>
      </c>
      <c r="J16" s="1" t="s">
        <v>14</v>
      </c>
      <c r="K16" s="2"/>
      <c r="L16" s="5">
        <f>K16*2565.73</f>
        <v>0</v>
      </c>
    </row>
    <row r="17" spans="1:12" customHeight="1" ht="105">
      <c r="A17" s="1"/>
      <c r="B17" s="1">
        <v>824786</v>
      </c>
      <c r="C17" s="1" t="s">
        <v>71</v>
      </c>
      <c r="D17" s="1" t="s">
        <v>72</v>
      </c>
      <c r="E17" s="3" t="s">
        <v>73</v>
      </c>
      <c r="F17" s="1" t="s">
        <v>74</v>
      </c>
      <c r="G17" s="1">
        <v>0</v>
      </c>
      <c r="H17" s="1">
        <v>0</v>
      </c>
      <c r="I17" s="1">
        <v>0</v>
      </c>
      <c r="J17" s="1" t="s">
        <v>14</v>
      </c>
      <c r="K17" s="2"/>
      <c r="L17" s="5">
        <f>K17*1250.95</f>
        <v>0</v>
      </c>
    </row>
    <row r="18" spans="1:12" customHeight="1" ht="105">
      <c r="A18" s="1"/>
      <c r="B18" s="1">
        <v>824788</v>
      </c>
      <c r="C18" s="1" t="s">
        <v>75</v>
      </c>
      <c r="D18" s="1" t="s">
        <v>76</v>
      </c>
      <c r="E18" s="3" t="s">
        <v>77</v>
      </c>
      <c r="F18" s="1" t="s">
        <v>26</v>
      </c>
      <c r="G18" s="1">
        <v>0</v>
      </c>
      <c r="H18" s="1">
        <v>0</v>
      </c>
      <c r="I18" s="1">
        <v>0</v>
      </c>
      <c r="J18" s="1" t="s">
        <v>14</v>
      </c>
      <c r="K18" s="2"/>
      <c r="L18" s="5">
        <f>K18*1807.13</f>
        <v>0</v>
      </c>
    </row>
    <row r="19" spans="1:12" customHeight="1" ht="105">
      <c r="A19" s="1"/>
      <c r="B19" s="1">
        <v>824790</v>
      </c>
      <c r="C19" s="1" t="s">
        <v>78</v>
      </c>
      <c r="D19" s="1" t="s">
        <v>79</v>
      </c>
      <c r="E19" s="3" t="s">
        <v>80</v>
      </c>
      <c r="F19" s="1" t="s">
        <v>81</v>
      </c>
      <c r="G19" s="1">
        <v>0</v>
      </c>
      <c r="H19" s="1">
        <v>0</v>
      </c>
      <c r="I19" s="1">
        <v>0</v>
      </c>
      <c r="J19" s="1" t="s">
        <v>14</v>
      </c>
      <c r="K19" s="2"/>
      <c r="L19" s="5">
        <f>K19*2388.84</f>
        <v>0</v>
      </c>
    </row>
    <row r="20" spans="1:12" customHeight="1" ht="105">
      <c r="A20" s="1"/>
      <c r="B20" s="1">
        <v>824792</v>
      </c>
      <c r="C20" s="1" t="s">
        <v>82</v>
      </c>
      <c r="D20" s="1" t="s">
        <v>83</v>
      </c>
      <c r="E20" s="3" t="s">
        <v>84</v>
      </c>
      <c r="F20" s="1" t="s">
        <v>85</v>
      </c>
      <c r="G20" s="1">
        <v>0</v>
      </c>
      <c r="H20" s="1">
        <v>0</v>
      </c>
      <c r="I20" s="1">
        <v>0</v>
      </c>
      <c r="J20" s="1" t="s">
        <v>14</v>
      </c>
      <c r="K20" s="2"/>
      <c r="L20" s="5">
        <f>K20*2846.55</f>
        <v>0</v>
      </c>
    </row>
    <row r="21" spans="1:12" customHeight="1" ht="105">
      <c r="A21" s="1"/>
      <c r="B21" s="1">
        <v>829315</v>
      </c>
      <c r="C21" s="1" t="s">
        <v>86</v>
      </c>
      <c r="D21" s="1" t="s">
        <v>87</v>
      </c>
      <c r="E21" s="3" t="s">
        <v>88</v>
      </c>
      <c r="F21" s="1" t="s">
        <v>89</v>
      </c>
      <c r="G21" s="1">
        <v>0</v>
      </c>
      <c r="H21" s="1">
        <v>0</v>
      </c>
      <c r="I21" s="1">
        <v>0</v>
      </c>
      <c r="J21" s="1" t="s">
        <v>14</v>
      </c>
      <c r="K21" s="2"/>
      <c r="L21" s="5">
        <f>K21*1221.77</f>
        <v>0</v>
      </c>
    </row>
    <row r="22" spans="1:12" customHeight="1" ht="105">
      <c r="A22" s="1"/>
      <c r="B22" s="1">
        <v>829316</v>
      </c>
      <c r="C22" s="1" t="s">
        <v>90</v>
      </c>
      <c r="D22" s="1" t="s">
        <v>91</v>
      </c>
      <c r="E22" s="3" t="s">
        <v>92</v>
      </c>
      <c r="F22" s="1" t="s">
        <v>93</v>
      </c>
      <c r="G22" s="1">
        <v>2</v>
      </c>
      <c r="H22" s="1">
        <v>0</v>
      </c>
      <c r="I22" s="1">
        <v>0</v>
      </c>
      <c r="J22" s="1" t="s">
        <v>14</v>
      </c>
      <c r="K22" s="2"/>
      <c r="L22" s="5">
        <f>K22*1768.84</f>
        <v>0</v>
      </c>
    </row>
    <row r="23" spans="1:12" customHeight="1" ht="105">
      <c r="A23" s="1"/>
      <c r="B23" s="1">
        <v>829317</v>
      </c>
      <c r="C23" s="1" t="s">
        <v>94</v>
      </c>
      <c r="D23" s="1" t="s">
        <v>95</v>
      </c>
      <c r="E23" s="3" t="s">
        <v>96</v>
      </c>
      <c r="F23" s="1" t="s">
        <v>97</v>
      </c>
      <c r="G23" s="1">
        <v>0</v>
      </c>
      <c r="H23" s="1">
        <v>0</v>
      </c>
      <c r="I23" s="1">
        <v>0</v>
      </c>
      <c r="J23" s="1" t="s">
        <v>14</v>
      </c>
      <c r="K23" s="2"/>
      <c r="L23" s="5">
        <f>K23*2385.20</f>
        <v>0</v>
      </c>
    </row>
    <row r="24" spans="1:12" customHeight="1" ht="105">
      <c r="A24" s="1"/>
      <c r="B24" s="1">
        <v>829318</v>
      </c>
      <c r="C24" s="1" t="s">
        <v>98</v>
      </c>
      <c r="D24" s="1" t="s">
        <v>99</v>
      </c>
      <c r="E24" s="3" t="s">
        <v>100</v>
      </c>
      <c r="F24" s="1" t="s">
        <v>101</v>
      </c>
      <c r="G24" s="1">
        <v>0</v>
      </c>
      <c r="H24" s="1">
        <v>0</v>
      </c>
      <c r="I24" s="1">
        <v>0</v>
      </c>
      <c r="J24" s="1" t="s">
        <v>14</v>
      </c>
      <c r="K24" s="2"/>
      <c r="L24" s="5">
        <f>K24*2974.20</f>
        <v>0</v>
      </c>
    </row>
    <row r="25" spans="1:12" customHeight="1" ht="35">
      <c r="A25" s="1"/>
      <c r="B25" s="1">
        <v>824793</v>
      </c>
      <c r="C25" s="1" t="s">
        <v>102</v>
      </c>
      <c r="D25" s="1" t="s">
        <v>103</v>
      </c>
      <c r="E25" s="3" t="s">
        <v>104</v>
      </c>
      <c r="F25" s="1" t="s">
        <v>105</v>
      </c>
      <c r="G25" s="1">
        <v>5</v>
      </c>
      <c r="H25" s="1">
        <v>0</v>
      </c>
      <c r="I25" s="1">
        <v>0</v>
      </c>
      <c r="J25" s="1" t="s">
        <v>14</v>
      </c>
      <c r="K25" s="2"/>
      <c r="L25" s="5">
        <f>K25*1030.30</f>
        <v>0</v>
      </c>
    </row>
    <row r="26" spans="1:12" customHeight="1" ht="35">
      <c r="A26" s="1"/>
      <c r="B26" s="1">
        <v>824794</v>
      </c>
      <c r="C26" s="1" t="s">
        <v>106</v>
      </c>
      <c r="D26" s="1" t="s">
        <v>107</v>
      </c>
      <c r="E26" s="3" t="s">
        <v>108</v>
      </c>
      <c r="F26" s="1" t="s">
        <v>109</v>
      </c>
      <c r="G26" s="1">
        <v>0</v>
      </c>
      <c r="H26" s="1">
        <v>0</v>
      </c>
      <c r="I26" s="1">
        <v>0</v>
      </c>
      <c r="J26" s="1" t="s">
        <v>14</v>
      </c>
      <c r="K26" s="2"/>
      <c r="L26" s="5">
        <f>K26*1203.54</f>
        <v>0</v>
      </c>
    </row>
    <row r="27" spans="1:12" customHeight="1" ht="35">
      <c r="A27" s="1"/>
      <c r="B27" s="1">
        <v>824795</v>
      </c>
      <c r="C27" s="1" t="s">
        <v>110</v>
      </c>
      <c r="D27" s="1" t="s">
        <v>111</v>
      </c>
      <c r="E27" s="3" t="s">
        <v>112</v>
      </c>
      <c r="F27" s="1" t="s">
        <v>113</v>
      </c>
      <c r="G27" s="1">
        <v>0</v>
      </c>
      <c r="H27" s="1">
        <v>0</v>
      </c>
      <c r="I27" s="1">
        <v>0</v>
      </c>
      <c r="J27" s="1" t="s">
        <v>14</v>
      </c>
      <c r="K27" s="2"/>
      <c r="L27" s="5">
        <f>K27*1661.25</f>
        <v>0</v>
      </c>
    </row>
    <row r="28" spans="1:12" customHeight="1" ht="35">
      <c r="A28" s="1"/>
      <c r="B28" s="1">
        <v>824796</v>
      </c>
      <c r="C28" s="1" t="s">
        <v>114</v>
      </c>
      <c r="D28" s="1" t="s">
        <v>115</v>
      </c>
      <c r="E28" s="3" t="s">
        <v>116</v>
      </c>
      <c r="F28" s="1" t="s">
        <v>117</v>
      </c>
      <c r="G28" s="1">
        <v>0</v>
      </c>
      <c r="H28" s="1">
        <v>0</v>
      </c>
      <c r="I28" s="1">
        <v>0</v>
      </c>
      <c r="J28" s="1" t="s">
        <v>14</v>
      </c>
      <c r="K28" s="2"/>
      <c r="L28" s="5">
        <f>K28*1471.60</f>
        <v>0</v>
      </c>
    </row>
    <row r="29" spans="1:12" customHeight="1" ht="35">
      <c r="A29" s="1"/>
      <c r="B29" s="1">
        <v>824797</v>
      </c>
      <c r="C29" s="1" t="s">
        <v>118</v>
      </c>
      <c r="D29" s="1" t="s">
        <v>119</v>
      </c>
      <c r="E29" s="3" t="s">
        <v>120</v>
      </c>
      <c r="F29" s="1" t="s">
        <v>121</v>
      </c>
      <c r="G29" s="1">
        <v>0</v>
      </c>
      <c r="H29" s="1">
        <v>0</v>
      </c>
      <c r="I29" s="1">
        <v>0</v>
      </c>
      <c r="J29" s="1" t="s">
        <v>14</v>
      </c>
      <c r="K29" s="2"/>
      <c r="L29" s="5">
        <f>K29*1730.54</f>
        <v>0</v>
      </c>
    </row>
    <row r="30" spans="1:12" customHeight="1" ht="35">
      <c r="A30" s="1"/>
      <c r="B30" s="1">
        <v>824798</v>
      </c>
      <c r="C30" s="1" t="s">
        <v>122</v>
      </c>
      <c r="D30" s="1" t="s">
        <v>123</v>
      </c>
      <c r="E30" s="3" t="s">
        <v>124</v>
      </c>
      <c r="F30" s="1" t="s">
        <v>125</v>
      </c>
      <c r="G30" s="1">
        <v>0</v>
      </c>
      <c r="H30" s="1">
        <v>0</v>
      </c>
      <c r="I30" s="1">
        <v>0</v>
      </c>
      <c r="J30" s="1" t="s">
        <v>14</v>
      </c>
      <c r="K30" s="2"/>
      <c r="L30" s="5">
        <f>K30*2496.43</f>
        <v>0</v>
      </c>
    </row>
    <row r="31" spans="1:12" customHeight="1" ht="35">
      <c r="A31" s="1"/>
      <c r="B31" s="1">
        <v>824799</v>
      </c>
      <c r="C31" s="1" t="s">
        <v>126</v>
      </c>
      <c r="D31" s="1" t="s">
        <v>127</v>
      </c>
      <c r="E31" s="3" t="s">
        <v>128</v>
      </c>
      <c r="F31" s="1" t="s">
        <v>129</v>
      </c>
      <c r="G31" s="1">
        <v>1</v>
      </c>
      <c r="H31" s="1">
        <v>0</v>
      </c>
      <c r="I31" s="1">
        <v>0</v>
      </c>
      <c r="J31" s="1" t="s">
        <v>14</v>
      </c>
      <c r="K31" s="2"/>
      <c r="L31" s="5">
        <f>K31*1896.49</f>
        <v>0</v>
      </c>
    </row>
    <row r="32" spans="1:12" customHeight="1" ht="35">
      <c r="A32" s="1"/>
      <c r="B32" s="1">
        <v>824800</v>
      </c>
      <c r="C32" s="1" t="s">
        <v>130</v>
      </c>
      <c r="D32" s="1" t="s">
        <v>131</v>
      </c>
      <c r="E32" s="3" t="s">
        <v>132</v>
      </c>
      <c r="F32" s="1" t="s">
        <v>133</v>
      </c>
      <c r="G32" s="1">
        <v>0</v>
      </c>
      <c r="H32" s="1">
        <v>0</v>
      </c>
      <c r="I32" s="1">
        <v>0</v>
      </c>
      <c r="J32" s="1" t="s">
        <v>14</v>
      </c>
      <c r="K32" s="2"/>
      <c r="L32" s="5">
        <f>K32*2222.90</f>
        <v>0</v>
      </c>
    </row>
    <row r="33" spans="1:12" customHeight="1" ht="35">
      <c r="A33" s="1"/>
      <c r="B33" s="1">
        <v>824801</v>
      </c>
      <c r="C33" s="1" t="s">
        <v>134</v>
      </c>
      <c r="D33" s="1" t="s">
        <v>135</v>
      </c>
      <c r="E33" s="3" t="s">
        <v>136</v>
      </c>
      <c r="F33" s="1" t="s">
        <v>137</v>
      </c>
      <c r="G33" s="1">
        <v>0</v>
      </c>
      <c r="H33" s="1">
        <v>0</v>
      </c>
      <c r="I33" s="1">
        <v>0</v>
      </c>
      <c r="J33" s="1" t="s">
        <v>14</v>
      </c>
      <c r="K33" s="2"/>
      <c r="L33" s="5">
        <f>K33*3329.79</f>
        <v>0</v>
      </c>
    </row>
    <row r="34" spans="1:12" customHeight="1" ht="35">
      <c r="A34" s="1"/>
      <c r="B34" s="1">
        <v>824802</v>
      </c>
      <c r="C34" s="1" t="s">
        <v>138</v>
      </c>
      <c r="D34" s="1" t="s">
        <v>139</v>
      </c>
      <c r="E34" s="3" t="s">
        <v>140</v>
      </c>
      <c r="F34" s="1" t="s">
        <v>141</v>
      </c>
      <c r="G34" s="1">
        <v>0</v>
      </c>
      <c r="H34" s="1">
        <v>0</v>
      </c>
      <c r="I34" s="1">
        <v>0</v>
      </c>
      <c r="J34" s="1" t="s">
        <v>14</v>
      </c>
      <c r="K34" s="2"/>
      <c r="L34" s="5">
        <f>K34*2328.67</f>
        <v>0</v>
      </c>
    </row>
    <row r="35" spans="1:12" customHeight="1" ht="35">
      <c r="A35" s="1"/>
      <c r="B35" s="1">
        <v>824803</v>
      </c>
      <c r="C35" s="1" t="s">
        <v>142</v>
      </c>
      <c r="D35" s="1" t="s">
        <v>143</v>
      </c>
      <c r="E35" s="3" t="s">
        <v>144</v>
      </c>
      <c r="F35" s="1" t="s">
        <v>145</v>
      </c>
      <c r="G35" s="1">
        <v>0</v>
      </c>
      <c r="H35" s="1">
        <v>0</v>
      </c>
      <c r="I35" s="1">
        <v>0</v>
      </c>
      <c r="J35" s="1" t="s">
        <v>14</v>
      </c>
      <c r="K35" s="2"/>
      <c r="L35" s="5">
        <f>K35*2662.37</f>
        <v>0</v>
      </c>
    </row>
    <row r="36" spans="1:12" customHeight="1" ht="35">
      <c r="A36" s="1"/>
      <c r="B36" s="1">
        <v>824804</v>
      </c>
      <c r="C36" s="1" t="s">
        <v>146</v>
      </c>
      <c r="D36" s="1" t="s">
        <v>147</v>
      </c>
      <c r="E36" s="3" t="s">
        <v>148</v>
      </c>
      <c r="F36" s="1" t="s">
        <v>149</v>
      </c>
      <c r="G36" s="1">
        <v>0</v>
      </c>
      <c r="H36" s="1">
        <v>0</v>
      </c>
      <c r="I36" s="1">
        <v>0</v>
      </c>
      <c r="J36" s="1" t="s">
        <v>14</v>
      </c>
      <c r="K36" s="2"/>
      <c r="L36" s="5">
        <f>K36*2941.38</f>
        <v>0</v>
      </c>
    </row>
    <row r="37" spans="1:12" customHeight="1" ht="105">
      <c r="A37" s="1"/>
      <c r="B37" s="1">
        <v>823192</v>
      </c>
      <c r="C37" s="1" t="s">
        <v>150</v>
      </c>
      <c r="D37" s="1" t="s">
        <v>151</v>
      </c>
      <c r="E37" s="3" t="s">
        <v>152</v>
      </c>
      <c r="F37" s="1" t="s">
        <v>153</v>
      </c>
      <c r="G37" s="1" t="s">
        <v>43</v>
      </c>
      <c r="H37" s="1">
        <v>0</v>
      </c>
      <c r="I37" s="1">
        <v>0</v>
      </c>
      <c r="J37" s="1" t="s">
        <v>14</v>
      </c>
      <c r="K37" s="2"/>
      <c r="L37" s="5">
        <f>K37*888.07</f>
        <v>0</v>
      </c>
    </row>
    <row r="38" spans="1:12" customHeight="1" ht="105">
      <c r="A38" s="1"/>
      <c r="B38" s="1">
        <v>823193</v>
      </c>
      <c r="C38" s="1" t="s">
        <v>154</v>
      </c>
      <c r="D38" s="1" t="s">
        <v>155</v>
      </c>
      <c r="E38" s="3" t="s">
        <v>156</v>
      </c>
      <c r="F38" s="1" t="s">
        <v>89</v>
      </c>
      <c r="G38" s="1" t="s">
        <v>43</v>
      </c>
      <c r="H38" s="1">
        <v>0</v>
      </c>
      <c r="I38" s="1">
        <v>0</v>
      </c>
      <c r="J38" s="1" t="s">
        <v>14</v>
      </c>
      <c r="K38" s="2"/>
      <c r="L38" s="5">
        <f>K38*1221.77</f>
        <v>0</v>
      </c>
    </row>
    <row r="39" spans="1:12" customHeight="1" ht="105">
      <c r="A39" s="1"/>
      <c r="B39" s="1">
        <v>823194</v>
      </c>
      <c r="C39" s="1" t="s">
        <v>157</v>
      </c>
      <c r="D39" s="1" t="s">
        <v>158</v>
      </c>
      <c r="E39" s="3" t="s">
        <v>159</v>
      </c>
      <c r="F39" s="1" t="s">
        <v>160</v>
      </c>
      <c r="G39" s="1" t="s">
        <v>43</v>
      </c>
      <c r="H39" s="1">
        <v>0</v>
      </c>
      <c r="I39" s="1">
        <v>0</v>
      </c>
      <c r="J39" s="1" t="s">
        <v>14</v>
      </c>
      <c r="K39" s="2"/>
      <c r="L39" s="5">
        <f>K39*1560.95</f>
        <v>0</v>
      </c>
    </row>
    <row r="40" spans="1:12" customHeight="1" ht="105">
      <c r="A40" s="1"/>
      <c r="B40" s="1">
        <v>824045</v>
      </c>
      <c r="C40" s="1" t="s">
        <v>161</v>
      </c>
      <c r="D40" s="1" t="s">
        <v>162</v>
      </c>
      <c r="E40" s="3" t="s">
        <v>163</v>
      </c>
      <c r="F40" s="1" t="s">
        <v>164</v>
      </c>
      <c r="G40" s="1" t="s">
        <v>165</v>
      </c>
      <c r="H40" s="1">
        <v>0</v>
      </c>
      <c r="I40" s="1">
        <v>0</v>
      </c>
      <c r="J40" s="1" t="s">
        <v>14</v>
      </c>
      <c r="K40" s="2"/>
      <c r="L40" s="5">
        <f>K40*1209.01</f>
        <v>0</v>
      </c>
    </row>
    <row r="41" spans="1:12" customHeight="1" ht="105">
      <c r="A41" s="1"/>
      <c r="B41" s="1">
        <v>824046</v>
      </c>
      <c r="C41" s="1" t="s">
        <v>166</v>
      </c>
      <c r="D41" s="1" t="s">
        <v>167</v>
      </c>
      <c r="E41" s="3" t="s">
        <v>168</v>
      </c>
      <c r="F41" s="1" t="s">
        <v>169</v>
      </c>
      <c r="G41" s="1" t="s">
        <v>43</v>
      </c>
      <c r="H41" s="1">
        <v>0</v>
      </c>
      <c r="I41" s="1">
        <v>0</v>
      </c>
      <c r="J41" s="1" t="s">
        <v>14</v>
      </c>
      <c r="K41" s="2"/>
      <c r="L41" s="5">
        <f>K41*1688.60</f>
        <v>0</v>
      </c>
    </row>
    <row r="42" spans="1:12" customHeight="1" ht="105">
      <c r="A42" s="1"/>
      <c r="B42" s="1">
        <v>824047</v>
      </c>
      <c r="C42" s="1" t="s">
        <v>170</v>
      </c>
      <c r="D42" s="1" t="s">
        <v>171</v>
      </c>
      <c r="E42" s="3" t="s">
        <v>172</v>
      </c>
      <c r="F42" s="1" t="s">
        <v>173</v>
      </c>
      <c r="G42" s="1" t="s">
        <v>43</v>
      </c>
      <c r="H42" s="1">
        <v>0</v>
      </c>
      <c r="I42" s="1">
        <v>0</v>
      </c>
      <c r="J42" s="1" t="s">
        <v>14</v>
      </c>
      <c r="K42" s="2"/>
      <c r="L42" s="5">
        <f>K42*2202.84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A27"/>
    <mergeCell ref="A28:A30"/>
    <mergeCell ref="A31:A33"/>
    <mergeCell ref="A34:A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2024-05-20T05:55:13+03:00</dcterms:created>
  <dcterms:modified xsi:type="dcterms:W3CDTF">2024-05-20T05:55:13+03:00</dcterms:modified>
  <dc:title>Untitled Spreadsheet</dc:title>
  <dc:description/>
  <dc:subject/>
  <cp:keywords/>
  <cp:category/>
</cp:coreProperties>
</file>