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jpeg" ContentType="image/jpe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<sst xmlns="http://schemas.openxmlformats.org/spreadsheetml/2006/main" uniqueCount="99">
  <si>
    <t>Изображение*</t>
  </si>
  <si>
    <t>ID</t>
  </si>
  <si>
    <t>Код</t>
  </si>
  <si>
    <t>Артикул*</t>
  </si>
  <si>
    <t>Название товара*</t>
  </si>
  <si>
    <t>Цена, руб.*</t>
  </si>
  <si>
    <t>Основной</t>
  </si>
  <si>
    <t>Удаленный</t>
  </si>
  <si>
    <t>В пути</t>
  </si>
  <si>
    <t>Ваш заказ</t>
  </si>
  <si>
    <t>VLC-712012</t>
  </si>
  <si>
    <t>VTc.505.SS.060502</t>
  </si>
  <si>
    <t>Коллектор из нерж. стали, с м-о расст вых. 50мм, 1"х 2 вых. 3/4" Евроконус    (1 /18шт)</t>
  </si>
  <si>
    <t>1 480.00 руб.</t>
  </si>
  <si>
    <t>&gt;10</t>
  </si>
  <si>
    <t>шт</t>
  </si>
  <si>
    <t>VLC-712013</t>
  </si>
  <si>
    <t>VTc.505.SS.060503</t>
  </si>
  <si>
    <t>Коллектор из нерж. стали, с м-о расст вых. 50мм, 1"х 3 вых. 3/4" Евроконус   (1 /12шт)</t>
  </si>
  <si>
    <t>1 988.00 руб.</t>
  </si>
  <si>
    <t>&gt;50</t>
  </si>
  <si>
    <t>VLC-712014</t>
  </si>
  <si>
    <t>VTc.505.SS.060504</t>
  </si>
  <si>
    <t>Коллектор из нерж. стали, с м-о расст вых. 50мм, 1"х 4 вых. 3/4" Евроконус  (1 /10шт)</t>
  </si>
  <si>
    <t>2 536.00 руб.</t>
  </si>
  <si>
    <t>&gt;100</t>
  </si>
  <si>
    <t>VLC-712015</t>
  </si>
  <si>
    <t>VTc.505.SS.060505</t>
  </si>
  <si>
    <t>Коллектор из нерж. стали, с м-о расст вых. 50мм, 1"х 5 вых. 3/4" Евроконус   (1 /11шт)</t>
  </si>
  <si>
    <t>2 713.00 руб.</t>
  </si>
  <si>
    <t>VLC-712016</t>
  </si>
  <si>
    <t>VTc.505.SS.060506</t>
  </si>
  <si>
    <t>Коллектор из нерж. стали, с м-о расст вых. 50мм, 1"х 6 вых. 3/4" Евроконус   (1 /10шт)</t>
  </si>
  <si>
    <t>3 182.00 руб.</t>
  </si>
  <si>
    <t>VLC-712017</t>
  </si>
  <si>
    <t>VTc.505.SS.060507</t>
  </si>
  <si>
    <t>Коллектор из нерж. стали, с м-о расст вых. 50мм, 1"х 7 вых. 3/4" Евроконус   (1 /10шт)</t>
  </si>
  <si>
    <t>3 826.00 руб.</t>
  </si>
  <si>
    <t>VLC-712018</t>
  </si>
  <si>
    <t>VTc.505.SS.060508</t>
  </si>
  <si>
    <t>Коллектор из нерж. стали, с м-о расст вых. 50мм, 1"х 8 вых. 3/4" Евроконус   (1 /10шт)</t>
  </si>
  <si>
    <t>4 218.00 руб.</t>
  </si>
  <si>
    <t>VLC-712019</t>
  </si>
  <si>
    <t>VTc.505.SS.060509</t>
  </si>
  <si>
    <t>Коллектор из нерж. стали, с м-о расст вых. 50мм, 1"х 9 вых. 3/4" Евроконус   (1 /10шт)</t>
  </si>
  <si>
    <t>5 072.00 руб.</t>
  </si>
  <si>
    <t>&gt;25</t>
  </si>
  <si>
    <t>VLC-712020</t>
  </si>
  <si>
    <t>VTc.505.SS.060510</t>
  </si>
  <si>
    <t>Коллектор из нерж. стали, с м-о расст вых. 50мм, 1"х 10 вых. 3/4" Евроконус   (1 /10шт)</t>
  </si>
  <si>
    <t>5 076.00 руб.</t>
  </si>
  <si>
    <t>VLC-712001</t>
  </si>
  <si>
    <t>VTc.510.SS.080503</t>
  </si>
  <si>
    <t>Коллектор из нерж. стали, с м-о расст вых. 100мм, 1 1/2"х 3 вых. 3/4" нар.   (1 /5шт)</t>
  </si>
  <si>
    <t>5 027.00 руб.</t>
  </si>
  <si>
    <t>VLC-712002</t>
  </si>
  <si>
    <t>VTc.510.SS.080504</t>
  </si>
  <si>
    <t>Коллектор из нерж. стали, с м-о расст вых. 100мм, 1 1/2"х 4 вых. 3/4" нар.   (1 /5шт)</t>
  </si>
  <si>
    <t>5 661.00 руб.</t>
  </si>
  <si>
    <t>VLC-712003</t>
  </si>
  <si>
    <t>VTc.510.SS.080505</t>
  </si>
  <si>
    <t>Коллектор из нерж. стали, с м-о расст вых. 100мм, 1 1/2"х 5 вых. 3/4" нар.   (1 /5шт)</t>
  </si>
  <si>
    <t>7 881.00 руб.</t>
  </si>
  <si>
    <t>VLC-712004</t>
  </si>
  <si>
    <t>VTc.510.SS.080506</t>
  </si>
  <si>
    <t>Коллектор из нерж. стали, с м-о расст вых. 100мм, 1 1/2"х 6 вых. 3/4" нар.   (1 /5шт)</t>
  </si>
  <si>
    <t>9 118.00 руб.</t>
  </si>
  <si>
    <t>VLC-712005</t>
  </si>
  <si>
    <t>VTc.510.SS.080507</t>
  </si>
  <si>
    <t>Коллектор из нерж. стали, с м-о расст вых. 100мм, 1 1/2"х 7 вых. 3/4" нар.   (1 /5шт)</t>
  </si>
  <si>
    <t>11 073.00 руб.</t>
  </si>
  <si>
    <t>VLC-712006</t>
  </si>
  <si>
    <t>VTc.510.SS.060403</t>
  </si>
  <si>
    <t>Коллектор из нерж. стали, с м-о расст вых. 100мм, 1"х 3 вых. 1/2" нар.   (1 /12шт)</t>
  </si>
  <si>
    <t>2 472.00 руб.</t>
  </si>
  <si>
    <t>VLC-712007</t>
  </si>
  <si>
    <t>VTc.510.SS.060404</t>
  </si>
  <si>
    <t>Коллектор из нерж. стали, с м-о расст вых. 100мм, 1"х 4 вых. 1/2" нар.   (1 /10шт)</t>
  </si>
  <si>
    <t>3 265.00 руб.</t>
  </si>
  <si>
    <t>VLC-712008</t>
  </si>
  <si>
    <t>VTc.510.SS.060405</t>
  </si>
  <si>
    <t>Коллектор из нерж. стали, с м-о расст вых. 100мм, 1"х 5 вых. 1/2" нар.   (1 /10шт)</t>
  </si>
  <si>
    <t>3 971.00 руб.</t>
  </si>
  <si>
    <t>VLC-712009</t>
  </si>
  <si>
    <t>VTc.510.SS.060406</t>
  </si>
  <si>
    <t>Коллектор из нерж. стали, с м-о расст вых. 100мм, 1"х 6 вых. 1/2" нар.   (1 /10шт)</t>
  </si>
  <si>
    <t>5 077.00 руб.</t>
  </si>
  <si>
    <t>VLC-712010</t>
  </si>
  <si>
    <t>VTc.510.SS.060407</t>
  </si>
  <si>
    <t>Коллектор из нерж. стали, с м-о расст вых. 100мм, 1"х 7 вых. 1/2" нар.   (1 /10шт)</t>
  </si>
  <si>
    <t>5 850.00 руб.</t>
  </si>
  <si>
    <t>VLC-712011</t>
  </si>
  <si>
    <t>VTc.510.SS.060408</t>
  </si>
  <si>
    <t>Коллектор из нерж. стали, с м-о расст вых. 100мм, 1"х 8 вых. 1/2" нар.   (1 /10шт)</t>
  </si>
  <si>
    <t>5 834.00 руб.</t>
  </si>
  <si>
    <t>VLC-900302</t>
  </si>
  <si>
    <t>VTc.510.SS.060402</t>
  </si>
  <si>
    <t>Коллектор из нерж. стали, с м-о расст вых. 100мм, 1"х 2 вых. 1/2" нар.</t>
  </si>
  <si>
    <t>1 957.00 руб.</t>
  </si>
</sst>
</file>

<file path=xl/styles.xml><?xml version="1.0" encoding="utf-8"?>
<styleSheet xmlns="http://schemas.openxmlformats.org/spreadsheetml/2006/main" xml:space="preserve">
  <numFmts count="1">
    <numFmt numFmtId="164" formatCode="# ### ### ### ### ### ### ### ##0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3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D9D9D9"/>
        <bgColor rgb="D9D9D9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1">
      <alignment horizontal="left" vertical="center" textRotation="0" wrapText="true" shrinkToFit="false"/>
    </xf>
    <xf xfId="0" fontId="0" numFmtId="0" fillId="2" borderId="1" applyFont="0" applyNumberFormat="0" applyFill="1" applyBorder="1" applyAlignment="1">
      <alignment horizontal="center" vertical="center" textRotation="0" wrapText="false" shrinkToFit="false"/>
    </xf>
    <xf xfId="0" fontId="0" numFmtId="0" fillId="0" borderId="1" applyFont="0" applyNumberFormat="0" applyFill="0" applyBorder="1" applyAlignment="1">
      <alignment horizontal="general" vertical="center" textRotation="0" wrapText="true" shrinkToFit="false"/>
    </xf>
    <xf xfId="0" fontId="1" numFmtId="0" fillId="2" borderId="1" applyFont="1" applyNumberFormat="0" applyFill="1" applyBorder="1" applyAlignment="1">
      <alignment horizontal="center" vertical="center" textRotation="0" wrapText="true" shrinkToFit="false"/>
    </xf>
    <xf xfId="0" fontId="1" numFmtId="164" fillId="2" borderId="1" applyFont="1" applyNumberFormat="1" applyFill="1" applyBorder="1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fae7fe16_86a5_11e9_8101_003048fd731b_409a69d1_281f_11ed_a30f_00259070b4871.jpeg"/><Relationship Id="rId2" Type="http://schemas.openxmlformats.org/officeDocument/2006/relationships/image" Target="../media/fae7fdf5_86a5_11e9_8101_003048fd731b_409a69a5_281f_11ed_a30f_00259070b4872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95250</xdr:colOff>
      <xdr:row>1</xdr:row>
      <xdr:rowOff>95250</xdr:rowOff>
    </xdr:from>
    <xdr:ext cx="1143000" cy="1143000"/>
    <xdr:pic>
      <xdr:nvPicPr>
        <xdr:cNvPr id="1" name="Image_715" descr="Image_71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10</xdr:row>
      <xdr:rowOff>95250</xdr:rowOff>
    </xdr:from>
    <xdr:ext cx="1143000" cy="1143000"/>
    <xdr:pic>
      <xdr:nvPicPr>
        <xdr:cNvPr id="2" name="Image_716" descr="Image_71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22"/>
  <sheetViews>
    <sheetView tabSelected="1" workbookViewId="0" showGridLines="true" showRowColHeaders="1">
      <pane ySplit="1" topLeftCell="A2" activePane="bottomLeft" state="frozen"/>
      <selection pane="bottomLeft" activeCell="A2" sqref="A2"/>
    </sheetView>
  </sheetViews>
  <sheetFormatPr defaultRowHeight="14.4" outlineLevelRow="0" outlineLevelCol="0"/>
  <cols>
    <col min="1" max="1" width="24" customWidth="true" style="0"/>
    <col min="2" max="2" width="10" customWidth="true" style="0"/>
    <col min="3" max="3" width="14" customWidth="true" style="0"/>
    <col min="4" max="4" width="20" customWidth="true" style="0"/>
    <col min="5" max="5" width="60" customWidth="true" style="0"/>
    <col min="6" max="6" width="15" customWidth="true" style="0"/>
    <col min="7" max="7" width="15" customWidth="true" style="0"/>
    <col min="8" max="8" width="15" customWidth="true" style="0"/>
    <col min="9" max="9" width="15" customWidth="true" style="0"/>
    <col min="10" max="10" width="11" customWidth="true" style="0"/>
    <col min="11" max="11" width="10" customWidth="true" style="0"/>
    <col min="12" max="12" width="13" customWidth="true" style="0"/>
  </cols>
  <sheetData>
    <row r="1" spans="1:12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>
        <f>SUM(J2:J22)</f>
        <v>0</v>
      </c>
      <c r="K1" s="4" t="s">
        <v>9</v>
      </c>
      <c r="L1" s="5"/>
    </row>
    <row r="2" spans="1:12">
      <c r="A2" s="1"/>
      <c r="B2" s="1">
        <v>820642</v>
      </c>
      <c r="C2" s="1" t="s">
        <v>10</v>
      </c>
      <c r="D2" s="1" t="s">
        <v>11</v>
      </c>
      <c r="E2" s="3" t="s">
        <v>12</v>
      </c>
      <c r="F2" s="1" t="s">
        <v>13</v>
      </c>
      <c r="G2" s="1">
        <v>0</v>
      </c>
      <c r="H2" s="1" t="s">
        <v>14</v>
      </c>
      <c r="I2" s="1">
        <v>0</v>
      </c>
      <c r="J2" s="1" t="s">
        <v>15</v>
      </c>
      <c r="K2" s="2"/>
      <c r="L2" s="5">
        <f>K2*1480.00</f>
        <v>0</v>
      </c>
    </row>
    <row r="3" spans="1:12">
      <c r="A3" s="1"/>
      <c r="B3" s="1">
        <v>820643</v>
      </c>
      <c r="C3" s="1" t="s">
        <v>16</v>
      </c>
      <c r="D3" s="1" t="s">
        <v>17</v>
      </c>
      <c r="E3" s="3" t="s">
        <v>18</v>
      </c>
      <c r="F3" s="1" t="s">
        <v>19</v>
      </c>
      <c r="G3" s="1">
        <v>0</v>
      </c>
      <c r="H3" s="1" t="s">
        <v>20</v>
      </c>
      <c r="I3" s="1">
        <v>0</v>
      </c>
      <c r="J3" s="1" t="s">
        <v>15</v>
      </c>
      <c r="K3" s="2"/>
      <c r="L3" s="5">
        <f>K3*1988.00</f>
        <v>0</v>
      </c>
    </row>
    <row r="4" spans="1:12">
      <c r="A4" s="1"/>
      <c r="B4" s="1">
        <v>820644</v>
      </c>
      <c r="C4" s="1" t="s">
        <v>21</v>
      </c>
      <c r="D4" s="1" t="s">
        <v>22</v>
      </c>
      <c r="E4" s="3" t="s">
        <v>23</v>
      </c>
      <c r="F4" s="1" t="s">
        <v>24</v>
      </c>
      <c r="G4" s="1">
        <v>0</v>
      </c>
      <c r="H4" s="1" t="s">
        <v>25</v>
      </c>
      <c r="I4" s="1">
        <v>0</v>
      </c>
      <c r="J4" s="1" t="s">
        <v>15</v>
      </c>
      <c r="K4" s="2"/>
      <c r="L4" s="5">
        <f>K4*2536.00</f>
        <v>0</v>
      </c>
    </row>
    <row r="5" spans="1:12">
      <c r="A5" s="1"/>
      <c r="B5" s="1">
        <v>820645</v>
      </c>
      <c r="C5" s="1" t="s">
        <v>26</v>
      </c>
      <c r="D5" s="1" t="s">
        <v>27</v>
      </c>
      <c r="E5" s="3" t="s">
        <v>28</v>
      </c>
      <c r="F5" s="1" t="s">
        <v>29</v>
      </c>
      <c r="G5" s="1">
        <v>0</v>
      </c>
      <c r="H5" s="1" t="s">
        <v>14</v>
      </c>
      <c r="I5" s="1">
        <v>0</v>
      </c>
      <c r="J5" s="1" t="s">
        <v>15</v>
      </c>
      <c r="K5" s="2"/>
      <c r="L5" s="5">
        <f>K5*2713.00</f>
        <v>0</v>
      </c>
    </row>
    <row r="6" spans="1:12">
      <c r="A6" s="1"/>
      <c r="B6" s="1">
        <v>820646</v>
      </c>
      <c r="C6" s="1" t="s">
        <v>30</v>
      </c>
      <c r="D6" s="1" t="s">
        <v>31</v>
      </c>
      <c r="E6" s="3" t="s">
        <v>32</v>
      </c>
      <c r="F6" s="1" t="s">
        <v>33</v>
      </c>
      <c r="G6" s="1">
        <v>0</v>
      </c>
      <c r="H6" s="1">
        <v>0</v>
      </c>
      <c r="I6" s="1">
        <v>0</v>
      </c>
      <c r="J6" s="1" t="s">
        <v>15</v>
      </c>
      <c r="K6" s="2"/>
      <c r="L6" s="5">
        <f>K6*3182.00</f>
        <v>0</v>
      </c>
    </row>
    <row r="7" spans="1:12">
      <c r="A7" s="1"/>
      <c r="B7" s="1">
        <v>820647</v>
      </c>
      <c r="C7" s="1" t="s">
        <v>34</v>
      </c>
      <c r="D7" s="1" t="s">
        <v>35</v>
      </c>
      <c r="E7" s="3" t="s">
        <v>36</v>
      </c>
      <c r="F7" s="1" t="s">
        <v>37</v>
      </c>
      <c r="G7" s="1">
        <v>0</v>
      </c>
      <c r="H7" s="1" t="s">
        <v>20</v>
      </c>
      <c r="I7" s="1">
        <v>0</v>
      </c>
      <c r="J7" s="1" t="s">
        <v>15</v>
      </c>
      <c r="K7" s="2"/>
      <c r="L7" s="5">
        <f>K7*3826.00</f>
        <v>0</v>
      </c>
    </row>
    <row r="8" spans="1:12">
      <c r="A8" s="1"/>
      <c r="B8" s="1">
        <v>820648</v>
      </c>
      <c r="C8" s="1" t="s">
        <v>38</v>
      </c>
      <c r="D8" s="1" t="s">
        <v>39</v>
      </c>
      <c r="E8" s="3" t="s">
        <v>40</v>
      </c>
      <c r="F8" s="1" t="s">
        <v>41</v>
      </c>
      <c r="G8" s="1">
        <v>0</v>
      </c>
      <c r="H8" s="1" t="s">
        <v>20</v>
      </c>
      <c r="I8" s="1">
        <v>0</v>
      </c>
      <c r="J8" s="1" t="s">
        <v>15</v>
      </c>
      <c r="K8" s="2"/>
      <c r="L8" s="5">
        <f>K8*4218.00</f>
        <v>0</v>
      </c>
    </row>
    <row r="9" spans="1:12">
      <c r="A9" s="1"/>
      <c r="B9" s="1">
        <v>820649</v>
      </c>
      <c r="C9" s="1" t="s">
        <v>42</v>
      </c>
      <c r="D9" s="1" t="s">
        <v>43</v>
      </c>
      <c r="E9" s="3" t="s">
        <v>44</v>
      </c>
      <c r="F9" s="1" t="s">
        <v>45</v>
      </c>
      <c r="G9" s="1">
        <v>0</v>
      </c>
      <c r="H9" s="1" t="s">
        <v>46</v>
      </c>
      <c r="I9" s="1">
        <v>0</v>
      </c>
      <c r="J9" s="1" t="s">
        <v>15</v>
      </c>
      <c r="K9" s="2"/>
      <c r="L9" s="5">
        <f>K9*5072.00</f>
        <v>0</v>
      </c>
    </row>
    <row r="10" spans="1:12">
      <c r="A10" s="1"/>
      <c r="B10" s="1">
        <v>820650</v>
      </c>
      <c r="C10" s="1" t="s">
        <v>47</v>
      </c>
      <c r="D10" s="1" t="s">
        <v>48</v>
      </c>
      <c r="E10" s="3" t="s">
        <v>49</v>
      </c>
      <c r="F10" s="1" t="s">
        <v>50</v>
      </c>
      <c r="G10" s="1">
        <v>0</v>
      </c>
      <c r="H10" s="1" t="s">
        <v>20</v>
      </c>
      <c r="I10" s="1">
        <v>0</v>
      </c>
      <c r="J10" s="1" t="s">
        <v>15</v>
      </c>
      <c r="K10" s="2"/>
      <c r="L10" s="5">
        <f>K10*5076.00</f>
        <v>0</v>
      </c>
    </row>
    <row r="11" spans="1:12">
      <c r="A11" s="1"/>
      <c r="B11" s="1">
        <v>820631</v>
      </c>
      <c r="C11" s="1" t="s">
        <v>51</v>
      </c>
      <c r="D11" s="1" t="s">
        <v>52</v>
      </c>
      <c r="E11" s="3" t="s">
        <v>53</v>
      </c>
      <c r="F11" s="1" t="s">
        <v>54</v>
      </c>
      <c r="G11" s="1">
        <v>0</v>
      </c>
      <c r="H11" s="1" t="s">
        <v>14</v>
      </c>
      <c r="I11" s="1">
        <v>0</v>
      </c>
      <c r="J11" s="1" t="s">
        <v>15</v>
      </c>
      <c r="K11" s="2"/>
      <c r="L11" s="5">
        <f>K11*5027.00</f>
        <v>0</v>
      </c>
    </row>
    <row r="12" spans="1:12">
      <c r="A12" s="1"/>
      <c r="B12" s="1">
        <v>820632</v>
      </c>
      <c r="C12" s="1" t="s">
        <v>55</v>
      </c>
      <c r="D12" s="1" t="s">
        <v>56</v>
      </c>
      <c r="E12" s="3" t="s">
        <v>57</v>
      </c>
      <c r="F12" s="1" t="s">
        <v>58</v>
      </c>
      <c r="G12" s="1">
        <v>0</v>
      </c>
      <c r="H12" s="1" t="s">
        <v>46</v>
      </c>
      <c r="I12" s="1">
        <v>0</v>
      </c>
      <c r="J12" s="1" t="s">
        <v>15</v>
      </c>
      <c r="K12" s="2"/>
      <c r="L12" s="5">
        <f>K12*5661.00</f>
        <v>0</v>
      </c>
    </row>
    <row r="13" spans="1:12">
      <c r="A13" s="1"/>
      <c r="B13" s="1">
        <v>820633</v>
      </c>
      <c r="C13" s="1" t="s">
        <v>59</v>
      </c>
      <c r="D13" s="1" t="s">
        <v>60</v>
      </c>
      <c r="E13" s="3" t="s">
        <v>61</v>
      </c>
      <c r="F13" s="1" t="s">
        <v>62</v>
      </c>
      <c r="G13" s="1">
        <v>0</v>
      </c>
      <c r="H13" s="1" t="s">
        <v>46</v>
      </c>
      <c r="I13" s="1">
        <v>0</v>
      </c>
      <c r="J13" s="1" t="s">
        <v>15</v>
      </c>
      <c r="K13" s="2"/>
      <c r="L13" s="5">
        <f>K13*7881.00</f>
        <v>0</v>
      </c>
    </row>
    <row r="14" spans="1:12">
      <c r="A14" s="1"/>
      <c r="B14" s="1">
        <v>820634</v>
      </c>
      <c r="C14" s="1" t="s">
        <v>63</v>
      </c>
      <c r="D14" s="1" t="s">
        <v>64</v>
      </c>
      <c r="E14" s="3" t="s">
        <v>65</v>
      </c>
      <c r="F14" s="1" t="s">
        <v>66</v>
      </c>
      <c r="G14" s="1">
        <v>0</v>
      </c>
      <c r="H14" s="1" t="s">
        <v>46</v>
      </c>
      <c r="I14" s="1">
        <v>0</v>
      </c>
      <c r="J14" s="1" t="s">
        <v>15</v>
      </c>
      <c r="K14" s="2"/>
      <c r="L14" s="5">
        <f>K14*9118.00</f>
        <v>0</v>
      </c>
    </row>
    <row r="15" spans="1:12">
      <c r="A15" s="1"/>
      <c r="B15" s="1">
        <v>820635</v>
      </c>
      <c r="C15" s="1" t="s">
        <v>67</v>
      </c>
      <c r="D15" s="1" t="s">
        <v>68</v>
      </c>
      <c r="E15" s="3" t="s">
        <v>69</v>
      </c>
      <c r="F15" s="1" t="s">
        <v>70</v>
      </c>
      <c r="G15" s="1">
        <v>0</v>
      </c>
      <c r="H15" s="1">
        <v>0</v>
      </c>
      <c r="I15" s="1">
        <v>0</v>
      </c>
      <c r="J15" s="1" t="s">
        <v>15</v>
      </c>
      <c r="K15" s="2"/>
      <c r="L15" s="5">
        <f>K15*11073.00</f>
        <v>0</v>
      </c>
    </row>
    <row r="16" spans="1:12">
      <c r="A16" s="1"/>
      <c r="B16" s="1">
        <v>820636</v>
      </c>
      <c r="C16" s="1" t="s">
        <v>71</v>
      </c>
      <c r="D16" s="1" t="s">
        <v>72</v>
      </c>
      <c r="E16" s="3" t="s">
        <v>73</v>
      </c>
      <c r="F16" s="1" t="s">
        <v>74</v>
      </c>
      <c r="G16" s="1">
        <v>0</v>
      </c>
      <c r="H16" s="1" t="s">
        <v>14</v>
      </c>
      <c r="I16" s="1">
        <v>0</v>
      </c>
      <c r="J16" s="1" t="s">
        <v>15</v>
      </c>
      <c r="K16" s="2"/>
      <c r="L16" s="5">
        <f>K16*2472.00</f>
        <v>0</v>
      </c>
    </row>
    <row r="17" spans="1:12">
      <c r="A17" s="1"/>
      <c r="B17" s="1">
        <v>820637</v>
      </c>
      <c r="C17" s="1" t="s">
        <v>75</v>
      </c>
      <c r="D17" s="1" t="s">
        <v>76</v>
      </c>
      <c r="E17" s="3" t="s">
        <v>77</v>
      </c>
      <c r="F17" s="1" t="s">
        <v>78</v>
      </c>
      <c r="G17" s="1">
        <v>0</v>
      </c>
      <c r="H17" s="1" t="s">
        <v>25</v>
      </c>
      <c r="I17" s="1">
        <v>0</v>
      </c>
      <c r="J17" s="1" t="s">
        <v>15</v>
      </c>
      <c r="K17" s="2"/>
      <c r="L17" s="5">
        <f>K17*3265.00</f>
        <v>0</v>
      </c>
    </row>
    <row r="18" spans="1:12">
      <c r="A18" s="1"/>
      <c r="B18" s="1">
        <v>820638</v>
      </c>
      <c r="C18" s="1" t="s">
        <v>79</v>
      </c>
      <c r="D18" s="1" t="s">
        <v>80</v>
      </c>
      <c r="E18" s="3" t="s">
        <v>81</v>
      </c>
      <c r="F18" s="1" t="s">
        <v>82</v>
      </c>
      <c r="G18" s="1">
        <v>0</v>
      </c>
      <c r="H18" s="1" t="s">
        <v>20</v>
      </c>
      <c r="I18" s="1">
        <v>0</v>
      </c>
      <c r="J18" s="1" t="s">
        <v>15</v>
      </c>
      <c r="K18" s="2"/>
      <c r="L18" s="5">
        <f>K18*3971.00</f>
        <v>0</v>
      </c>
    </row>
    <row r="19" spans="1:12">
      <c r="A19" s="1"/>
      <c r="B19" s="1">
        <v>820639</v>
      </c>
      <c r="C19" s="1" t="s">
        <v>83</v>
      </c>
      <c r="D19" s="1" t="s">
        <v>84</v>
      </c>
      <c r="E19" s="3" t="s">
        <v>85</v>
      </c>
      <c r="F19" s="1" t="s">
        <v>86</v>
      </c>
      <c r="G19" s="1">
        <v>0</v>
      </c>
      <c r="H19" s="1">
        <v>0</v>
      </c>
      <c r="I19" s="1">
        <v>0</v>
      </c>
      <c r="J19" s="1" t="s">
        <v>15</v>
      </c>
      <c r="K19" s="2"/>
      <c r="L19" s="5">
        <f>K19*5077.00</f>
        <v>0</v>
      </c>
    </row>
    <row r="20" spans="1:12">
      <c r="A20" s="1"/>
      <c r="B20" s="1">
        <v>820640</v>
      </c>
      <c r="C20" s="1" t="s">
        <v>87</v>
      </c>
      <c r="D20" s="1" t="s">
        <v>88</v>
      </c>
      <c r="E20" s="3" t="s">
        <v>89</v>
      </c>
      <c r="F20" s="1" t="s">
        <v>90</v>
      </c>
      <c r="G20" s="1">
        <v>0</v>
      </c>
      <c r="H20" s="1" t="s">
        <v>46</v>
      </c>
      <c r="I20" s="1">
        <v>0</v>
      </c>
      <c r="J20" s="1" t="s">
        <v>15</v>
      </c>
      <c r="K20" s="2"/>
      <c r="L20" s="5">
        <f>K20*5850.00</f>
        <v>0</v>
      </c>
    </row>
    <row r="21" spans="1:12">
      <c r="A21" s="1"/>
      <c r="B21" s="1">
        <v>820641</v>
      </c>
      <c r="C21" s="1" t="s">
        <v>91</v>
      </c>
      <c r="D21" s="1" t="s">
        <v>92</v>
      </c>
      <c r="E21" s="3" t="s">
        <v>93</v>
      </c>
      <c r="F21" s="1" t="s">
        <v>94</v>
      </c>
      <c r="G21" s="1">
        <v>0</v>
      </c>
      <c r="H21" s="1">
        <v>0</v>
      </c>
      <c r="I21" s="1">
        <v>0</v>
      </c>
      <c r="J21" s="1" t="s">
        <v>15</v>
      </c>
      <c r="K21" s="2"/>
      <c r="L21" s="5">
        <f>K21*5834.00</f>
        <v>0</v>
      </c>
    </row>
    <row r="22" spans="1:12">
      <c r="A22" s="1"/>
      <c r="B22" s="1">
        <v>836293</v>
      </c>
      <c r="C22" s="1" t="s">
        <v>95</v>
      </c>
      <c r="D22" s="1" t="s">
        <v>96</v>
      </c>
      <c r="E22" s="3" t="s">
        <v>97</v>
      </c>
      <c r="F22" s="1" t="s">
        <v>98</v>
      </c>
      <c r="G22" s="1">
        <v>0</v>
      </c>
      <c r="H22" s="1" t="s">
        <v>25</v>
      </c>
      <c r="I22" s="1">
        <v>0</v>
      </c>
      <c r="J22" s="1" t="s">
        <v>15</v>
      </c>
      <c r="K22" s="2"/>
      <c r="L22" s="5">
        <f>K22*1957.00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:A10"/>
    <mergeCell ref="A11:A22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2024-05-20T06:46:59+03:00</dcterms:created>
  <dcterms:modified xsi:type="dcterms:W3CDTF">2024-05-20T06:46:59+03:00</dcterms:modified>
  <dc:title>Untitled Spreadsheet</dc:title>
  <dc:description/>
  <dc:subject/>
  <cp:keywords/>
  <cp:category/>
</cp:coreProperties>
</file>