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<sst xmlns="http://schemas.openxmlformats.org/spreadsheetml/2006/main" uniqueCount="161">
  <si>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</si>
  <si>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</si>
  <si>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</si>
  <si>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</si>
  <si>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</si>
  <si>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</si>
  <si>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</si>
  <si>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</si>
  <si>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</si>
  <si>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</si>
  <si>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VLC-811080</t>
  </si>
  <si>
    <t>VTc.584.EMNX.0603</t>
  </si>
  <si>
    <t>Коллекторная группа НЕРЖ  с расход. 1"х3 вых Евроконус 3/4 (Италия)</t>
  </si>
  <si>
    <t>11 032.00 руб.</t>
  </si>
  <si>
    <t>шт</t>
  </si>
  <si>
    <t>VLC-811081</t>
  </si>
  <si>
    <t>VTc.584.EMNX.0604</t>
  </si>
  <si>
    <t>Коллекторная группа НЕРЖ  с расход. 1"х4 вых Евроконус 3/4 (Италия)</t>
  </si>
  <si>
    <t>13 765.00 руб.</t>
  </si>
  <si>
    <t>VLC-811082</t>
  </si>
  <si>
    <t>VTc.584.EMNX.0605</t>
  </si>
  <si>
    <t>Коллекторная группа НЕРЖ  с расход. 1"х5 вых Евроконус 3/4 (Италия)</t>
  </si>
  <si>
    <t>16 542.00 руб.</t>
  </si>
  <si>
    <t>VLC-811083</t>
  </si>
  <si>
    <t>VTc.584.EMNX.0606</t>
  </si>
  <si>
    <t>Коллекторная группа НЕРЖ  с расход. 1"х6 вых Евроконус 3/4 (Италия)</t>
  </si>
  <si>
    <t>18 509.00 руб.</t>
  </si>
  <si>
    <t>VLC-811084</t>
  </si>
  <si>
    <t>VTc.584.EMNX.0607</t>
  </si>
  <si>
    <t>Коллекторная группа НЕРЖ  с расход. 1"х7 вых Евроконус 3/4 (Италия)</t>
  </si>
  <si>
    <t>21 643.00 руб.</t>
  </si>
  <si>
    <t>VLC-811085</t>
  </si>
  <si>
    <t>VTc.584.EMNX.0608</t>
  </si>
  <si>
    <t>Коллекторная группа НЕРЖ  с расход. 1"х8 вых Евроконус 3/4 (Италия)</t>
  </si>
  <si>
    <t>25 730.00 руб.</t>
  </si>
  <si>
    <t>VLC-811086</t>
  </si>
  <si>
    <t>VTc.584.EMNX.0609</t>
  </si>
  <si>
    <t>Коллекторная группа НЕРЖ  с расход. 1"х9 вых Евроконус 3/4 (Италия)</t>
  </si>
  <si>
    <t>28 571.00 руб.</t>
  </si>
  <si>
    <t>VLC-811087</t>
  </si>
  <si>
    <t>VTc.584.EMNX.0610</t>
  </si>
  <si>
    <t>Коллекторная группа НЕРЖ  с расход. 1"х10 вых Евроконус 3/4 (Италия)</t>
  </si>
  <si>
    <t>31 176.00 руб.</t>
  </si>
  <si>
    <t>VLC-811019</t>
  </si>
  <si>
    <t>VTc.586.EMNX.0602</t>
  </si>
  <si>
    <t>Коллек группа НЕРЖ со встр. расх. в сборе, с воздух и слив клапан 1"х2 вых. Евроконус 3/4" (Италия)</t>
  </si>
  <si>
    <t>14 929.00 руб.</t>
  </si>
  <si>
    <t>&gt;25</t>
  </si>
  <si>
    <t>VLC-811020</t>
  </si>
  <si>
    <t>VTc.586.EMNX.0603</t>
  </si>
  <si>
    <t>Коллек группа НЕРЖ со встр. расх. в сборе, с воздух и слив клапан 1"х3 вых. Евроконус 3/4" (Италия)</t>
  </si>
  <si>
    <t>17 187.00 руб.</t>
  </si>
  <si>
    <t>VLC-811021</t>
  </si>
  <si>
    <t>VTc.586.EMNX.0604</t>
  </si>
  <si>
    <t>Коллек группа НЕРЖ со встр. расх. в сборе, с воздух и слив клапан 1"х4 вых. Евроконус 3/4" (Италия)</t>
  </si>
  <si>
    <t>19 120.00 руб.</t>
  </si>
  <si>
    <t>VLC-811022</t>
  </si>
  <si>
    <t>VTc.586.EMNX.0605</t>
  </si>
  <si>
    <t>Коллек группа НЕРЖ со встр. расх. в сборе, с воздух и слив клапан 1"х5 вых. Евроконус 3/4" (Италия)</t>
  </si>
  <si>
    <t>22 023.00 руб.</t>
  </si>
  <si>
    <t>&gt;10</t>
  </si>
  <si>
    <t>VLC-811023</t>
  </si>
  <si>
    <t>VTc.586.EMNX.0606</t>
  </si>
  <si>
    <t>Коллек группа НЕРЖ со встр. расх. в сборе, с воздух и слив клапан 1"х6 вых. Евроконус 3/4" (Италия)</t>
  </si>
  <si>
    <t>25 515.00 руб.</t>
  </si>
  <si>
    <t>VLC-811024</t>
  </si>
  <si>
    <t>VTc.586.EMNX.0607</t>
  </si>
  <si>
    <t>Коллек группа НЕРЖ со встр. расх. в сборе, с воздух и слив клапан 1"х7 вых. Евроконус 3/4" (Италия)</t>
  </si>
  <si>
    <t>28 920.00 руб.</t>
  </si>
  <si>
    <t>VLC-811025</t>
  </si>
  <si>
    <t>VTc.586.EMNX.0608</t>
  </si>
  <si>
    <t>Коллек группа НЕРЖ со встр. расх. в сборе, с воздух и слив клапан 1"х8 вых. Евроконус 3/4" (Италия)</t>
  </si>
  <si>
    <t>30 580.00 руб.</t>
  </si>
  <si>
    <t>VLC-811026</t>
  </si>
  <si>
    <t>VTc.586.EMNX.0609</t>
  </si>
  <si>
    <t>Коллек группа НЕРЖ со встр. расх. в сборе, с воздух и слив клапан 1"х9 вых. Евроконус 3/4" (Италия)</t>
  </si>
  <si>
    <t>34 643.00 руб.</t>
  </si>
  <si>
    <t>VLC-811027</t>
  </si>
  <si>
    <t>VTc.586.EMNX.0610</t>
  </si>
  <si>
    <t>Коллек группа НЕРЖ со встр. расх. в сборе, с воздух и слив клапан 1"х10 вых. Евроконус 3/4" (Италия)</t>
  </si>
  <si>
    <t>38 528.00 руб.</t>
  </si>
  <si>
    <t>VLC-811028</t>
  </si>
  <si>
    <t>VTc.586.EMNX.0611</t>
  </si>
  <si>
    <t>Коллек группа НЕРЖ со встр. расх. в сборе, с воздух и слив клапан 1"х11 вых. Евроконус 3/4" (Италия)</t>
  </si>
  <si>
    <t>41 435.00 руб.</t>
  </si>
  <si>
    <t>VLC-811029</t>
  </si>
  <si>
    <t>VTc.586.EMNX.0612</t>
  </si>
  <si>
    <t>Коллек группа НЕРЖ со встр. расх. в сборе, с воздух и слив клапан 1"х12 вых. Евроконус 3/4" (Италия)</t>
  </si>
  <si>
    <t>43 834.00 руб.</t>
  </si>
  <si>
    <t>VLC-811030</t>
  </si>
  <si>
    <t>VTc.589.EMNX.0603</t>
  </si>
  <si>
    <t>Коллекторная группа НЕРЖ со встр. расх. в сборе, с воздух и слив клапан 1"х3 вых. Евроконус 3/4"</t>
  </si>
  <si>
    <t>9 627.00 руб.</t>
  </si>
  <si>
    <t>VLC-811031</t>
  </si>
  <si>
    <t>VTc.589.EMNX.0604</t>
  </si>
  <si>
    <t>Коллекторная группа НЕРЖ со встр. расх. в сборе, с воздух и слив клапан 1"х4 вых. Евроконус 3/4"</t>
  </si>
  <si>
    <t>10 488.00 руб.</t>
  </si>
  <si>
    <t>VLC-811032</t>
  </si>
  <si>
    <t>VTc.589.EMNX.0605</t>
  </si>
  <si>
    <t>Коллекторная группа НЕРЖ со встр. расх. в сборе, с воздух и слив клапан 1"х5 вых. Евроконус 3/4"</t>
  </si>
  <si>
    <t>11 698.00 руб.</t>
  </si>
  <si>
    <t>VLC-811033</t>
  </si>
  <si>
    <t>VTc.589.EMNX.0606</t>
  </si>
  <si>
    <t>Коллекторная группа НЕРЖ со встр. расх. в сборе, с воздух и слив клапан 1"х6 вых. Евроконус 3/4"</t>
  </si>
  <si>
    <t>14 446.00 руб.</t>
  </si>
  <si>
    <t>VLC-811034</t>
  </si>
  <si>
    <t>VTc.589.EMNX.0607</t>
  </si>
  <si>
    <t>Коллекторная группа НЕРЖ со встр. расх. в сборе, с воздух и слив клапан 1"х7 вых. Евроконус 3/4"</t>
  </si>
  <si>
    <t>16 547.00 руб.</t>
  </si>
  <si>
    <t>VLC-811035</t>
  </si>
  <si>
    <t>VTc.589.EMNX.0608</t>
  </si>
  <si>
    <t>Коллекторная группа НЕРЖ со встр. расх. в сборе, с воздух и слив клапан 1"х8 вых. Евроконус 3/4"</t>
  </si>
  <si>
    <t>19 201.00 руб.</t>
  </si>
  <si>
    <t>VLC-811036</t>
  </si>
  <si>
    <t>VTc.589.EMNX.0609</t>
  </si>
  <si>
    <t>Коллекторная группа НЕРЖ со встр. расх. в сборе, с воздух и слив клапан 1"х9 вых. Евроконус 3/4"</t>
  </si>
  <si>
    <t>21 307.00 руб.</t>
  </si>
  <si>
    <t>VLC-811037</t>
  </si>
  <si>
    <t>VTc.589.EMNX.0610</t>
  </si>
  <si>
    <t>Коллекторная группа НЕРЖ со встр. расх. в сборе, с воздух и слив клапан 1"х10 вых. Евроконус 3/4"</t>
  </si>
  <si>
    <t>23 863.00 руб.</t>
  </si>
  <si>
    <t>VLC-811048</t>
  </si>
  <si>
    <t>VTc.596.EMNX.0603</t>
  </si>
  <si>
    <t>Коллекторная группа ЛАТУНЬ со встр. расх. в сборе, 1"х3 вых. Евроконус 3/4" (Италия)</t>
  </si>
  <si>
    <t>22 263.00 руб.</t>
  </si>
  <si>
    <t>VLC-811049</t>
  </si>
  <si>
    <t>VTc.596.EMNX.0604</t>
  </si>
  <si>
    <t>Коллекторная группа ЛАТУНЬ со встр. расх. в сборе, 1"х4 вых. Евроконус 3/4" (Италия)</t>
  </si>
  <si>
    <t>25 777.00 руб.</t>
  </si>
  <si>
    <t>VLC-811050</t>
  </si>
  <si>
    <t>VTc.596.EMNX.0605</t>
  </si>
  <si>
    <t>Коллекторная группа ЛАТУНЬ со встр. расх. в сборе, 1"х5 вых. Евроконус 3/4" (Италия)</t>
  </si>
  <si>
    <t>30 473.00 руб.</t>
  </si>
  <si>
    <t>VLC-811051</t>
  </si>
  <si>
    <t>VTc.596.EMNX.0606</t>
  </si>
  <si>
    <t>Коллекторная группа ЛАТУНЬ со встр. расх. в сборе, 1"х6 вых. Евроконус 3/4" (Италия)</t>
  </si>
  <si>
    <t>37 773.00 руб.</t>
  </si>
  <si>
    <t>VLC-811052</t>
  </si>
  <si>
    <t>VTc.596.EMNX.0607</t>
  </si>
  <si>
    <t>Коллекторная группа ЛАТУНЬ со встр. расх. в сборе, 1"х7 вых. Евроконус 3/4" (Италия)</t>
  </si>
  <si>
    <t>40 181.00 руб.</t>
  </si>
  <si>
    <t>VLC-811053</t>
  </si>
  <si>
    <t>VTc.596.EMNX.0608</t>
  </si>
  <si>
    <t>Коллекторная группа ЛАТУНЬ со встр. расх. в сборе, 1"х8 вых. Евроконус 3/4" (Италия)</t>
  </si>
  <si>
    <t>44 924.00 руб.</t>
  </si>
  <si>
    <t>VLC-811054</t>
  </si>
  <si>
    <t>VTc.596.EMNX.0609</t>
  </si>
  <si>
    <t>Коллекторная группа ЛАТУНЬ со встр. расх. в сборе, 1"х9 вых. Евроконус 3/4" (Италия)</t>
  </si>
  <si>
    <t>50 925.00 руб.</t>
  </si>
  <si>
    <t>VLC-811055</t>
  </si>
  <si>
    <t>VTc.596.EMNX.0610</t>
  </si>
  <si>
    <t>Коллекторная группа ЛАТУНЬ со встр. расх. в сборе, 1"х10 вых. Евроконус 3/4" (Италия)</t>
  </si>
  <si>
    <t>55 572.00 руб.</t>
  </si>
  <si>
    <t>VLC-811056</t>
  </si>
  <si>
    <t>VTc.596.EMNX.0611</t>
  </si>
  <si>
    <t>Коллекторная группа ЛАТУНЬ со встр. расх. в сборе, 1"х11 вых. Евроконус 3/4" (Италия)</t>
  </si>
  <si>
    <t>60 356.00 руб.</t>
  </si>
  <si>
    <t>VLC-811057</t>
  </si>
  <si>
    <t>VTc.596.EMNX.0612</t>
  </si>
  <si>
    <t>Коллекторная группа ЛАТУНЬ со встр. расх. в сборе, 1"х12 вых. Евроконус 3/4" (Италия)</t>
  </si>
  <si>
    <t>64 316.00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</si>
</sst>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81da59_77ea_11ea_8111_003048fd731b_0794add8_27b2_11ed_a30e_00259070b4871.jpeg"/><Relationship Id="rId2" Type="http://schemas.openxmlformats.org/officeDocument/2006/relationships/image" Target="../media/9ed4be3f_86a5_11e9_8101_003048fd731b_0794ae49_27b2_11ed_a30e_00259070b4872.jpeg"/><Relationship Id="rId3" Type="http://schemas.openxmlformats.org/officeDocument/2006/relationships/image" Target="../media/9ed4be55_86a5_11e9_8101_003048fd731b_0794ae57_27b2_11ed_a30e_00259070b4873.jpeg"/><Relationship Id="rId4" Type="http://schemas.openxmlformats.org/officeDocument/2006/relationships/image" Target="../media/9ed4be7a_86a5_11e9_8101_003048fd731b_0794af00_27b2_11ed_a30e_00259070b487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5" descr="Image_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206" descr="Image_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3" name="Image_207" descr="Image_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4" name="Image_208" descr="Image_20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SUM(J2:J38)</f>
        <v>0</v>
      </c>
      <c r="K1" s="4" t="s">
        <v>9</v>
      </c>
      <c r="L1" s="5"/>
    </row>
    <row r="2" spans="1:12">
      <c r="A2" s="1"/>
      <c r="B2" s="1">
        <v>825474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K2*11032.00</f>
        <v>0</v>
      </c>
    </row>
    <row r="3" spans="1:12">
      <c r="A3" s="1"/>
      <c r="B3" s="1">
        <v>825475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K3*13765.00</f>
        <v>0</v>
      </c>
    </row>
    <row r="4" spans="1:12">
      <c r="A4" s="1"/>
      <c r="B4" s="1">
        <v>825476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0</v>
      </c>
      <c r="H4" s="1">
        <v>0</v>
      </c>
      <c r="I4" s="1">
        <v>0</v>
      </c>
      <c r="J4" s="1" t="s">
        <v>14</v>
      </c>
      <c r="K4" s="2"/>
      <c r="L4" s="5">
        <f>K4*16542.00</f>
        <v>0</v>
      </c>
    </row>
    <row r="5" spans="1:12">
      <c r="A5" s="1"/>
      <c r="B5" s="1">
        <v>825477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K5*18509.00</f>
        <v>0</v>
      </c>
    </row>
    <row r="6" spans="1:12">
      <c r="A6" s="1"/>
      <c r="B6" s="1">
        <v>825478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K6*21643.00</f>
        <v>0</v>
      </c>
    </row>
    <row r="7" spans="1:12">
      <c r="A7" s="1"/>
      <c r="B7" s="1">
        <v>825479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K7*25730.00</f>
        <v>0</v>
      </c>
    </row>
    <row r="8" spans="1:12">
      <c r="A8" s="1"/>
      <c r="B8" s="1">
        <v>825480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K8*28571.00</f>
        <v>0</v>
      </c>
    </row>
    <row r="9" spans="1:12">
      <c r="A9" s="1"/>
      <c r="B9" s="1">
        <v>825481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0</v>
      </c>
      <c r="H9" s="1">
        <v>0</v>
      </c>
      <c r="I9" s="1">
        <v>0</v>
      </c>
      <c r="J9" s="1" t="s">
        <v>14</v>
      </c>
      <c r="K9" s="2"/>
      <c r="L9" s="5">
        <f>K9*31176.00</f>
        <v>0</v>
      </c>
    </row>
    <row r="10" spans="1:12">
      <c r="A10" s="1"/>
      <c r="B10" s="1">
        <v>819283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0</v>
      </c>
      <c r="H10" s="1" t="s">
        <v>47</v>
      </c>
      <c r="I10" s="1">
        <v>0</v>
      </c>
      <c r="J10" s="1" t="s">
        <v>14</v>
      </c>
      <c r="K10" s="2"/>
      <c r="L10" s="5">
        <f>K10*14929.00</f>
        <v>0</v>
      </c>
    </row>
    <row r="11" spans="1:12">
      <c r="A11" s="1"/>
      <c r="B11" s="1">
        <v>819284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 t="s">
        <v>47</v>
      </c>
      <c r="I11" s="1">
        <v>0</v>
      </c>
      <c r="J11" s="1" t="s">
        <v>14</v>
      </c>
      <c r="K11" s="2"/>
      <c r="L11" s="5">
        <f>K11*17187.00</f>
        <v>0</v>
      </c>
    </row>
    <row r="12" spans="1:12">
      <c r="A12" s="1"/>
      <c r="B12" s="1">
        <v>819285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0</v>
      </c>
      <c r="H12" s="1">
        <v>0</v>
      </c>
      <c r="I12" s="1">
        <v>0</v>
      </c>
      <c r="J12" s="1" t="s">
        <v>14</v>
      </c>
      <c r="K12" s="2"/>
      <c r="L12" s="5">
        <f>K12*19120.00</f>
        <v>0</v>
      </c>
    </row>
    <row r="13" spans="1:12">
      <c r="A13" s="1"/>
      <c r="B13" s="1">
        <v>819286</v>
      </c>
      <c r="C13" s="1" t="s">
        <v>56</v>
      </c>
      <c r="D13" s="1" t="s">
        <v>57</v>
      </c>
      <c r="E13" s="3" t="s">
        <v>58</v>
      </c>
      <c r="F13" s="1" t="s">
        <v>59</v>
      </c>
      <c r="G13" s="1">
        <v>0</v>
      </c>
      <c r="H13" s="1" t="s">
        <v>60</v>
      </c>
      <c r="I13" s="1">
        <v>0</v>
      </c>
      <c r="J13" s="1" t="s">
        <v>14</v>
      </c>
      <c r="K13" s="2"/>
      <c r="L13" s="5">
        <f>K13*22023.00</f>
        <v>0</v>
      </c>
    </row>
    <row r="14" spans="1:12">
      <c r="A14" s="1"/>
      <c r="B14" s="1">
        <v>819287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1</v>
      </c>
      <c r="H14" s="1">
        <v>0</v>
      </c>
      <c r="I14" s="1">
        <v>0</v>
      </c>
      <c r="J14" s="1" t="s">
        <v>14</v>
      </c>
      <c r="K14" s="2"/>
      <c r="L14" s="5">
        <f>K14*25515.00</f>
        <v>0</v>
      </c>
    </row>
    <row r="15" spans="1:12">
      <c r="A15" s="1"/>
      <c r="B15" s="1">
        <v>819288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0</v>
      </c>
      <c r="H15" s="1" t="s">
        <v>60</v>
      </c>
      <c r="I15" s="1">
        <v>0</v>
      </c>
      <c r="J15" s="1" t="s">
        <v>14</v>
      </c>
      <c r="K15" s="2"/>
      <c r="L15" s="5">
        <f>K15*28920.00</f>
        <v>0</v>
      </c>
    </row>
    <row r="16" spans="1:12">
      <c r="A16" s="1"/>
      <c r="B16" s="1">
        <v>819289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0</v>
      </c>
      <c r="H16" s="1">
        <v>0</v>
      </c>
      <c r="I16" s="1">
        <v>0</v>
      </c>
      <c r="J16" s="1" t="s">
        <v>14</v>
      </c>
      <c r="K16" s="2"/>
      <c r="L16" s="5">
        <f>K16*30580.00</f>
        <v>0</v>
      </c>
    </row>
    <row r="17" spans="1:12">
      <c r="A17" s="1"/>
      <c r="B17" s="1">
        <v>819290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0</v>
      </c>
      <c r="H17" s="1" t="s">
        <v>60</v>
      </c>
      <c r="I17" s="1">
        <v>0</v>
      </c>
      <c r="J17" s="1" t="s">
        <v>14</v>
      </c>
      <c r="K17" s="2"/>
      <c r="L17" s="5">
        <f>K17*34643.00</f>
        <v>0</v>
      </c>
    </row>
    <row r="18" spans="1:12">
      <c r="A18" s="1"/>
      <c r="B18" s="1">
        <v>819291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0</v>
      </c>
      <c r="H18" s="1" t="s">
        <v>47</v>
      </c>
      <c r="I18" s="1">
        <v>0</v>
      </c>
      <c r="J18" s="1" t="s">
        <v>14</v>
      </c>
      <c r="K18" s="2"/>
      <c r="L18" s="5">
        <f>K18*38528.00</f>
        <v>0</v>
      </c>
    </row>
    <row r="19" spans="1:12">
      <c r="A19" s="1"/>
      <c r="B19" s="1">
        <v>819292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0</v>
      </c>
      <c r="H19" s="1" t="s">
        <v>60</v>
      </c>
      <c r="I19" s="1">
        <v>0</v>
      </c>
      <c r="J19" s="1" t="s">
        <v>14</v>
      </c>
      <c r="K19" s="2"/>
      <c r="L19" s="5">
        <f>K19*41435.00</f>
        <v>0</v>
      </c>
    </row>
    <row r="20" spans="1:12">
      <c r="A20" s="1"/>
      <c r="B20" s="1">
        <v>819293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0</v>
      </c>
      <c r="H20" s="1" t="s">
        <v>47</v>
      </c>
      <c r="I20" s="1">
        <v>0</v>
      </c>
      <c r="J20" s="1" t="s">
        <v>14</v>
      </c>
      <c r="K20" s="2"/>
      <c r="L20" s="5">
        <f>K20*43834.00</f>
        <v>0</v>
      </c>
    </row>
    <row r="21" spans="1:12">
      <c r="A21" s="1"/>
      <c r="B21" s="1">
        <v>819294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1</v>
      </c>
      <c r="H21" s="1">
        <v>0</v>
      </c>
      <c r="I21" s="1">
        <v>0</v>
      </c>
      <c r="J21" s="1" t="s">
        <v>14</v>
      </c>
      <c r="K21" s="2"/>
      <c r="L21" s="5">
        <f>K21*9627.00</f>
        <v>0</v>
      </c>
    </row>
    <row r="22" spans="1:12">
      <c r="A22" s="1"/>
      <c r="B22" s="1">
        <v>819295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1</v>
      </c>
      <c r="H22" s="1">
        <v>0</v>
      </c>
      <c r="I22" s="1">
        <v>0</v>
      </c>
      <c r="J22" s="1" t="s">
        <v>14</v>
      </c>
      <c r="K22" s="2"/>
      <c r="L22" s="5">
        <f>K22*10488.00</f>
        <v>0</v>
      </c>
    </row>
    <row r="23" spans="1:12">
      <c r="A23" s="1"/>
      <c r="B23" s="1">
        <v>819296</v>
      </c>
      <c r="C23" s="1" t="s">
        <v>97</v>
      </c>
      <c r="D23" s="1" t="s">
        <v>98</v>
      </c>
      <c r="E23" s="3" t="s">
        <v>99</v>
      </c>
      <c r="F23" s="1" t="s">
        <v>100</v>
      </c>
      <c r="G23" s="1">
        <v>1</v>
      </c>
      <c r="H23" s="1">
        <v>0</v>
      </c>
      <c r="I23" s="1">
        <v>0</v>
      </c>
      <c r="J23" s="1" t="s">
        <v>14</v>
      </c>
      <c r="K23" s="2"/>
      <c r="L23" s="5">
        <f>K23*11698.00</f>
        <v>0</v>
      </c>
    </row>
    <row r="24" spans="1:12">
      <c r="A24" s="1"/>
      <c r="B24" s="1">
        <v>819297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2</v>
      </c>
      <c r="H24" s="1">
        <v>0</v>
      </c>
      <c r="I24" s="1">
        <v>0</v>
      </c>
      <c r="J24" s="1" t="s">
        <v>14</v>
      </c>
      <c r="K24" s="2"/>
      <c r="L24" s="5">
        <f>K24*14446.00</f>
        <v>0</v>
      </c>
    </row>
    <row r="25" spans="1:12">
      <c r="A25" s="1"/>
      <c r="B25" s="1">
        <v>819298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1</v>
      </c>
      <c r="H25" s="1">
        <v>0</v>
      </c>
      <c r="I25" s="1">
        <v>0</v>
      </c>
      <c r="J25" s="1" t="s">
        <v>14</v>
      </c>
      <c r="K25" s="2"/>
      <c r="L25" s="5">
        <f>K25*16547.00</f>
        <v>0</v>
      </c>
    </row>
    <row r="26" spans="1:12">
      <c r="A26" s="1"/>
      <c r="B26" s="1">
        <v>819299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2</v>
      </c>
      <c r="H26" s="1">
        <v>0</v>
      </c>
      <c r="I26" s="1">
        <v>0</v>
      </c>
      <c r="J26" s="1" t="s">
        <v>14</v>
      </c>
      <c r="K26" s="2"/>
      <c r="L26" s="5">
        <f>K26*19201.00</f>
        <v>0</v>
      </c>
    </row>
    <row r="27" spans="1:12">
      <c r="A27" s="1"/>
      <c r="B27" s="1">
        <v>819300</v>
      </c>
      <c r="C27" s="1" t="s">
        <v>113</v>
      </c>
      <c r="D27" s="1" t="s">
        <v>114</v>
      </c>
      <c r="E27" s="3" t="s">
        <v>115</v>
      </c>
      <c r="F27" s="1" t="s">
        <v>116</v>
      </c>
      <c r="G27" s="1">
        <v>2</v>
      </c>
      <c r="H27" s="1">
        <v>0</v>
      </c>
      <c r="I27" s="1">
        <v>0</v>
      </c>
      <c r="J27" s="1" t="s">
        <v>14</v>
      </c>
      <c r="K27" s="2"/>
      <c r="L27" s="5">
        <f>K27*21307.00</f>
        <v>0</v>
      </c>
    </row>
    <row r="28" spans="1:12">
      <c r="A28" s="1"/>
      <c r="B28" s="1">
        <v>819301</v>
      </c>
      <c r="C28" s="1" t="s">
        <v>117</v>
      </c>
      <c r="D28" s="1" t="s">
        <v>118</v>
      </c>
      <c r="E28" s="3" t="s">
        <v>119</v>
      </c>
      <c r="F28" s="1" t="s">
        <v>120</v>
      </c>
      <c r="G28" s="1">
        <v>2</v>
      </c>
      <c r="H28" s="1">
        <v>0</v>
      </c>
      <c r="I28" s="1">
        <v>0</v>
      </c>
      <c r="J28" s="1" t="s">
        <v>14</v>
      </c>
      <c r="K28" s="2"/>
      <c r="L28" s="5">
        <f>K28*23863.00</f>
        <v>0</v>
      </c>
    </row>
    <row r="29" spans="1:12">
      <c r="A29" s="1"/>
      <c r="B29" s="1">
        <v>819312</v>
      </c>
      <c r="C29" s="1" t="s">
        <v>121</v>
      </c>
      <c r="D29" s="1" t="s">
        <v>122</v>
      </c>
      <c r="E29" s="3" t="s">
        <v>123</v>
      </c>
      <c r="F29" s="1" t="s">
        <v>124</v>
      </c>
      <c r="G29" s="1">
        <v>0</v>
      </c>
      <c r="H29" s="1">
        <v>6</v>
      </c>
      <c r="I29" s="1">
        <v>0</v>
      </c>
      <c r="J29" s="1" t="s">
        <v>14</v>
      </c>
      <c r="K29" s="2"/>
      <c r="L29" s="5">
        <f>K29*22263.00</f>
        <v>0</v>
      </c>
    </row>
    <row r="30" spans="1:12">
      <c r="A30" s="1"/>
      <c r="B30" s="1">
        <v>819313</v>
      </c>
      <c r="C30" s="1" t="s">
        <v>125</v>
      </c>
      <c r="D30" s="1" t="s">
        <v>126</v>
      </c>
      <c r="E30" s="3" t="s">
        <v>127</v>
      </c>
      <c r="F30" s="1" t="s">
        <v>128</v>
      </c>
      <c r="G30" s="1">
        <v>0</v>
      </c>
      <c r="H30" s="1">
        <v>10</v>
      </c>
      <c r="I30" s="1">
        <v>0</v>
      </c>
      <c r="J30" s="1" t="s">
        <v>14</v>
      </c>
      <c r="K30" s="2"/>
      <c r="L30" s="5">
        <f>K30*25777.00</f>
        <v>0</v>
      </c>
    </row>
    <row r="31" spans="1:12">
      <c r="A31" s="1"/>
      <c r="B31" s="1">
        <v>819314</v>
      </c>
      <c r="C31" s="1" t="s">
        <v>129</v>
      </c>
      <c r="D31" s="1" t="s">
        <v>130</v>
      </c>
      <c r="E31" s="3" t="s">
        <v>131</v>
      </c>
      <c r="F31" s="1" t="s">
        <v>132</v>
      </c>
      <c r="G31" s="1">
        <v>0</v>
      </c>
      <c r="H31" s="1">
        <v>6</v>
      </c>
      <c r="I31" s="1">
        <v>0</v>
      </c>
      <c r="J31" s="1" t="s">
        <v>14</v>
      </c>
      <c r="K31" s="2"/>
      <c r="L31" s="5">
        <f>K31*30473.00</f>
        <v>0</v>
      </c>
    </row>
    <row r="32" spans="1:12">
      <c r="A32" s="1"/>
      <c r="B32" s="1">
        <v>819315</v>
      </c>
      <c r="C32" s="1" t="s">
        <v>133</v>
      </c>
      <c r="D32" s="1" t="s">
        <v>134</v>
      </c>
      <c r="E32" s="3" t="s">
        <v>135</v>
      </c>
      <c r="F32" s="1" t="s">
        <v>136</v>
      </c>
      <c r="G32" s="1">
        <v>0</v>
      </c>
      <c r="H32" s="1">
        <v>6</v>
      </c>
      <c r="I32" s="1">
        <v>0</v>
      </c>
      <c r="J32" s="1" t="s">
        <v>14</v>
      </c>
      <c r="K32" s="2"/>
      <c r="L32" s="5">
        <f>K32*37773.00</f>
        <v>0</v>
      </c>
    </row>
    <row r="33" spans="1:12">
      <c r="A33" s="1"/>
      <c r="B33" s="1">
        <v>819316</v>
      </c>
      <c r="C33" s="1" t="s">
        <v>137</v>
      </c>
      <c r="D33" s="1" t="s">
        <v>138</v>
      </c>
      <c r="E33" s="3" t="s">
        <v>139</v>
      </c>
      <c r="F33" s="1" t="s">
        <v>140</v>
      </c>
      <c r="G33" s="1">
        <v>1</v>
      </c>
      <c r="H33" s="1">
        <v>4</v>
      </c>
      <c r="I33" s="1">
        <v>0</v>
      </c>
      <c r="J33" s="1" t="s">
        <v>14</v>
      </c>
      <c r="K33" s="2"/>
      <c r="L33" s="5">
        <f>K33*40181.00</f>
        <v>0</v>
      </c>
    </row>
    <row r="34" spans="1:12">
      <c r="A34" s="1"/>
      <c r="B34" s="1">
        <v>819317</v>
      </c>
      <c r="C34" s="1" t="s">
        <v>141</v>
      </c>
      <c r="D34" s="1" t="s">
        <v>142</v>
      </c>
      <c r="E34" s="3" t="s">
        <v>143</v>
      </c>
      <c r="F34" s="1" t="s">
        <v>144</v>
      </c>
      <c r="G34" s="1">
        <v>0</v>
      </c>
      <c r="H34" s="1" t="s">
        <v>60</v>
      </c>
      <c r="I34" s="1">
        <v>0</v>
      </c>
      <c r="J34" s="1" t="s">
        <v>14</v>
      </c>
      <c r="K34" s="2"/>
      <c r="L34" s="5">
        <f>K34*44924.00</f>
        <v>0</v>
      </c>
    </row>
    <row r="35" spans="1:12">
      <c r="A35" s="1"/>
      <c r="B35" s="1">
        <v>819318</v>
      </c>
      <c r="C35" s="1" t="s">
        <v>145</v>
      </c>
      <c r="D35" s="1" t="s">
        <v>146</v>
      </c>
      <c r="E35" s="3" t="s">
        <v>147</v>
      </c>
      <c r="F35" s="1" t="s">
        <v>148</v>
      </c>
      <c r="G35" s="1">
        <v>0</v>
      </c>
      <c r="H35" s="1">
        <v>8</v>
      </c>
      <c r="I35" s="1">
        <v>0</v>
      </c>
      <c r="J35" s="1" t="s">
        <v>14</v>
      </c>
      <c r="K35" s="2"/>
      <c r="L35" s="5">
        <f>K35*50925.00</f>
        <v>0</v>
      </c>
    </row>
    <row r="36" spans="1:12">
      <c r="A36" s="1"/>
      <c r="B36" s="1">
        <v>819319</v>
      </c>
      <c r="C36" s="1" t="s">
        <v>149</v>
      </c>
      <c r="D36" s="1" t="s">
        <v>150</v>
      </c>
      <c r="E36" s="3" t="s">
        <v>151</v>
      </c>
      <c r="F36" s="1" t="s">
        <v>152</v>
      </c>
      <c r="G36" s="1">
        <v>0</v>
      </c>
      <c r="H36" s="1" t="s">
        <v>60</v>
      </c>
      <c r="I36" s="1">
        <v>0</v>
      </c>
      <c r="J36" s="1" t="s">
        <v>14</v>
      </c>
      <c r="K36" s="2"/>
      <c r="L36" s="5">
        <f>K36*55572.00</f>
        <v>0</v>
      </c>
    </row>
    <row r="37" spans="1:12">
      <c r="A37" s="1"/>
      <c r="B37" s="1">
        <v>819320</v>
      </c>
      <c r="C37" s="1" t="s">
        <v>153</v>
      </c>
      <c r="D37" s="1" t="s">
        <v>154</v>
      </c>
      <c r="E37" s="3" t="s">
        <v>155</v>
      </c>
      <c r="F37" s="1" t="s">
        <v>156</v>
      </c>
      <c r="G37" s="1">
        <v>1</v>
      </c>
      <c r="H37" s="1">
        <v>7</v>
      </c>
      <c r="I37" s="1">
        <v>0</v>
      </c>
      <c r="J37" s="1" t="s">
        <v>14</v>
      </c>
      <c r="K37" s="2"/>
      <c r="L37" s="5">
        <f>K37*60356.00</f>
        <v>0</v>
      </c>
    </row>
    <row r="38" spans="1:12">
      <c r="A38" s="1"/>
      <c r="B38" s="1">
        <v>819321</v>
      </c>
      <c r="C38" s="1" t="s">
        <v>157</v>
      </c>
      <c r="D38" s="1" t="s">
        <v>158</v>
      </c>
      <c r="E38" s="3" t="s">
        <v>159</v>
      </c>
      <c r="F38" s="1" t="s">
        <v>160</v>
      </c>
      <c r="G38" s="1">
        <v>0</v>
      </c>
      <c r="H38" s="1">
        <v>9</v>
      </c>
      <c r="I38" s="1">
        <v>0</v>
      </c>
      <c r="J38" s="1" t="s">
        <v>14</v>
      </c>
      <c r="K38" s="2"/>
      <c r="L38" s="5">
        <f>K38*64316.00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20"/>
    <mergeCell ref="A21:A28"/>
    <mergeCell ref="A29:A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2024-05-20T19:35:04+03:00</dcterms:created>
  <dcterms:modified xsi:type="dcterms:W3CDTF">2024-05-20T19:35:04+03:00</dcterms:modified>
  <dc:title>Untitled Spreadsheet</dc:title>
  <dc:description/>
  <dc:subject/>
  <cp:keywords/>
  <cp:category/>
</cp:coreProperties>
</file>