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<sst xmlns="http://schemas.openxmlformats.org/spreadsheetml/2006/main" uniqueCount="140">
  <si>
    <t>Изображение*</t>
  </si>
  <si>
    <t>ID</t>
  </si>
  <si>
    <t>Код</t>
  </si>
  <si>
    <t>Артикул*</t>
  </si>
  <si>
    <t>Название товара*</t>
  </si>
  <si>
    <t>Цена, руб.*</t>
  </si>
  <si>
    <t>Основной</t>
  </si>
  <si>
    <t>Удаленный</t>
  </si>
  <si>
    <t>В пути</t>
  </si>
  <si>
    <t>Ваш заказ</t>
  </si>
  <si>
    <t>ZGR-000074</t>
  </si>
  <si>
    <t>QS-1821</t>
  </si>
  <si>
    <t>Коллекторная группа ZEGOR ЛАТУНЬ с расходомерами, БЕЗ воздухоотвод. и слив клапан, 1"х2 вых. (1/ 3шт</t>
  </si>
  <si>
    <t>4 409.96 руб.</t>
  </si>
  <si>
    <t>шт</t>
  </si>
  <si>
    <t>ZGR-000075</t>
  </si>
  <si>
    <t>QS-1831</t>
  </si>
  <si>
    <t>Коллекторная группа ZEGOR ЛАТУНЬ с расходомерами, БЕЗ воздухоотвод. и слив клапан, 1"х3 вых. (1/ 3шт</t>
  </si>
  <si>
    <t>6 207.99 руб.</t>
  </si>
  <si>
    <t>ZGR-000076</t>
  </si>
  <si>
    <t>QS-1841</t>
  </si>
  <si>
    <t>Коллекторная группа ZEGOR ЛАТУНЬ с расходомерами, БЕЗ воздухоотвод. и слив клапан, 1"х4 вых. (1/ 3шт</t>
  </si>
  <si>
    <t>8 039.47 руб.</t>
  </si>
  <si>
    <t>ZGR-000077</t>
  </si>
  <si>
    <t>QS-1851</t>
  </si>
  <si>
    <t>Коллекторная группа ZEGOR ЛАТУНЬ с расходомерами, БЕЗ воздухоотвод. и слив клапан, 1"х5 вых. (1/ 3шт</t>
  </si>
  <si>
    <t>9 873.92 руб.</t>
  </si>
  <si>
    <t>ZGR-000078</t>
  </si>
  <si>
    <t>QS-1861</t>
  </si>
  <si>
    <t>Коллекторная группа ZEGOR ЛАТУНЬ с расходомерами, БЕЗ воздухоотвод. и слив клапан, 1"х6 вых. (1/ 3шт</t>
  </si>
  <si>
    <t>11 705.40 руб.</t>
  </si>
  <si>
    <t>ZGR-000079</t>
  </si>
  <si>
    <t>QS-1871</t>
  </si>
  <si>
    <t>Коллекторная группа ZEGOR ЛАТУНЬ с расходомерами, БЕЗ воздухоотвод. и слив клапан, 1"х7 вых. (1/ 3шт</t>
  </si>
  <si>
    <t>13 539.85 руб.</t>
  </si>
  <si>
    <t>ZGR-000080</t>
  </si>
  <si>
    <t>QS-1881</t>
  </si>
  <si>
    <t>Коллекторная группа ZEGOR ЛАТУНЬ с расходомерами, БЕЗ воздухоотвод. и слив клапан, 1"х8 вых. (1/ 3шт</t>
  </si>
  <si>
    <t>18 413.81 руб.</t>
  </si>
  <si>
    <t>ZGR-000081</t>
  </si>
  <si>
    <t>QS-1891</t>
  </si>
  <si>
    <t>Коллекторная группа ZEGOR ЛАТУНЬ с расходомерами, БЕЗ воздухоотвод. и слив клапан, 1"х9 вых. (1/ 3шт</t>
  </si>
  <si>
    <t>20 618.79 руб.</t>
  </si>
  <si>
    <t>ZGR-000082</t>
  </si>
  <si>
    <t>QS-18101</t>
  </si>
  <si>
    <t>Коллекторная группа ZEGOR ЛАТУНЬ с расходомер, БЕЗ воздухоотвод. и слив клапан, 1"х10 вых. (1/ 3шт)</t>
  </si>
  <si>
    <t>22 823.78 руб.</t>
  </si>
  <si>
    <t>ZGR-000083</t>
  </si>
  <si>
    <t>QS-18111</t>
  </si>
  <si>
    <t>Коллекторная группа ZEGOR ЛАТУНЬ с расходомер, БЕЗ воздухоотвод. и слив клапан, 1"х11 вых. (1/ 3шт)</t>
  </si>
  <si>
    <t>19 592.12 руб.</t>
  </si>
  <si>
    <t>ZGR-000084</t>
  </si>
  <si>
    <t>QS-18121</t>
  </si>
  <si>
    <t>Коллекторная группа ZEGOR ЛАТУНЬ с расходомер, БЕЗ воздухоотвод. и слив клапан, 1"х12 вых. (1/ 3шт)</t>
  </si>
  <si>
    <t>23 743.04 руб.</t>
  </si>
  <si>
    <t>ZGR-000220</t>
  </si>
  <si>
    <t>QS-1837</t>
  </si>
  <si>
    <t>Коллекторная группа 1"х3 вых С РАСХОДОМЕРАМИ и индикацией температуры, в сборе, НЕРЖАВЕЙКА (1/ 3шт)</t>
  </si>
  <si>
    <t>6 006.97 руб.</t>
  </si>
  <si>
    <t>ZGR-000221</t>
  </si>
  <si>
    <t>QS-1847</t>
  </si>
  <si>
    <t>Коллекторная группа 1"х4 вых С РАСХОДОМЕРАМИ и индикацией температуры, в сборе, НЕРЖАВЕЙКА (1/ 3шт)</t>
  </si>
  <si>
    <t>7 287.77 руб.</t>
  </si>
  <si>
    <t>ZGR-000222</t>
  </si>
  <si>
    <t>QS-1857</t>
  </si>
  <si>
    <t>Коллекторная группа 1"х5 вых С РАСХОДОМЕРАМИ и индикацией температуры, в сборе, НЕРЖАВЕЙКА (1/ 3шт)</t>
  </si>
  <si>
    <t>8 411.68 руб.</t>
  </si>
  <si>
    <t>ZGR-000223</t>
  </si>
  <si>
    <t>QS-1867</t>
  </si>
  <si>
    <t>Коллекторная группа 1"х6 вых С РАСХОДОМЕРАМИ и индикацией температуры, в сборе, НЕРЖАВЕЙКА (1/ 3шт)</t>
  </si>
  <si>
    <t>9 503.56 руб.</t>
  </si>
  <si>
    <t>ZGR-000224</t>
  </si>
  <si>
    <t>QS-1877</t>
  </si>
  <si>
    <t>Коллекторная группа 1"х7 вых С РАСХОДОМЕРАМИ и индикацией температуры, в сборе, НЕРЖАВЕЙКА (1/ 3шт)</t>
  </si>
  <si>
    <t>11 014.82 руб.</t>
  </si>
  <si>
    <t>ZGR-000225</t>
  </si>
  <si>
    <t>QS-1887</t>
  </si>
  <si>
    <t>Коллекторная группа 1"х8 вых С РАСХОДОМЕРАМИ и индикацией температуры, в сборе, НЕРЖАВЕЙКА (1/ 3шт)</t>
  </si>
  <si>
    <t>12 348.03 руб.</t>
  </si>
  <si>
    <t>ZGR-000226</t>
  </si>
  <si>
    <t>QS-1897</t>
  </si>
  <si>
    <t>Коллекторная группа 1"х9 вых С РАСХОДОМЕРАМИ и индикацией температуры, в сборе, НЕРЖАВЕЙКА (1/ 3шт)</t>
  </si>
  <si>
    <t>14 052.09 руб.</t>
  </si>
  <si>
    <t>ZGR-000227</t>
  </si>
  <si>
    <t>QS-18107</t>
  </si>
  <si>
    <t>Коллекторная группа 1"х10 вых С РАСХОДОМЕРАМИ и индикацией температуры, в сборе, НЕРЖАВЕЙКА (1/ 3шт)</t>
  </si>
  <si>
    <t>15 308.95 руб.</t>
  </si>
  <si>
    <t>ZGR-000228</t>
  </si>
  <si>
    <t>QS-18117</t>
  </si>
  <si>
    <t>Коллекторная группа 1"х11 вых С РАСХОДОМЕРАМИ и индикацией температуры, в сборе, НЕРЖАВЕЙКА (1/ 3шт)</t>
  </si>
  <si>
    <t>16 524.60 руб.</t>
  </si>
  <si>
    <t>ZGR-000229</t>
  </si>
  <si>
    <t>QS-18127</t>
  </si>
  <si>
    <t>Коллекторная группа 1"х12 вых С РАСХОДОМЕРАМИ и индикацией температуры, в сборе, НЕРЖАВЕЙКА (1/ 3шт)</t>
  </si>
  <si>
    <t>17 781.45 руб.</t>
  </si>
  <si>
    <t>ZGR-000161</t>
  </si>
  <si>
    <t>QS-1824</t>
  </si>
  <si>
    <t>Коллектор группа ZEGOR НЕРЖ с расход,  В КОМПЛЕКТЕ с воздухоотвод. и слив клапан, 1"х2 вых (1/ 3шт)</t>
  </si>
  <si>
    <t>7 172.90 руб.</t>
  </si>
  <si>
    <t>ZGR-000162</t>
  </si>
  <si>
    <t>QS-1834</t>
  </si>
  <si>
    <t>Коллектор группа ZEGOR НЕРЖ с расход,  В КОМПЛЕКТЕ с воздухоотвод. и слив клапан, 1"х3 вых (1/ 3шт)</t>
  </si>
  <si>
    <t>7 480.64 руб.</t>
  </si>
  <si>
    <t>ZGR-000163</t>
  </si>
  <si>
    <t>QS-1844</t>
  </si>
  <si>
    <t>Коллектор группа ZEGOR НЕРЖ с расход,  В КОМПЛЕКТЕ с воздухоотвод. и слив клапан, 1"х4 вых (1/ 3шт)</t>
  </si>
  <si>
    <t>8 749.11 руб.</t>
  </si>
  <si>
    <t>ZGR-000164</t>
  </si>
  <si>
    <t>QS-1854</t>
  </si>
  <si>
    <t>Коллектор группа ZEGOR НЕРЖ с расход,  В КОМПЛЕКТЕ с воздухоотвод. и слив клапан, 1"х5 вых (1/ 3шт)</t>
  </si>
  <si>
    <t>10 017.58 руб.</t>
  </si>
  <si>
    <t>ZGR-000165</t>
  </si>
  <si>
    <t>QS-1864</t>
  </si>
  <si>
    <t>Коллектор группа ZEGOR НЕРЖ с расход,  В КОМПЛЕКТЕ с воздухоотвод. и слив клапан, 1"х6 вых (1/ 3шт)</t>
  </si>
  <si>
    <t>11 286.05 руб.</t>
  </si>
  <si>
    <t>ZGR-000166</t>
  </si>
  <si>
    <t>QS-1874</t>
  </si>
  <si>
    <t>Коллектор группа ZEGOR НЕРЖ с расход,  В КОМПЛЕКТЕ с воздухоотвод. и слив клапан, 1"х7 вых (1/ 3шт)</t>
  </si>
  <si>
    <t>12 554.52 руб.</t>
  </si>
  <si>
    <t>ZGR-000167</t>
  </si>
  <si>
    <t>QS-1884</t>
  </si>
  <si>
    <t>Коллектор группа ZEGOR НЕРЖ с расход,  В КОМПЛЕКТЕ с воздухоотвод. и слив клапан, 1"х8 вых (1/ 3шт)</t>
  </si>
  <si>
    <t>13 826.02 руб.</t>
  </si>
  <si>
    <t>&gt;10</t>
  </si>
  <si>
    <t>ZGR-000168</t>
  </si>
  <si>
    <t>QS-1894</t>
  </si>
  <si>
    <t>Коллектор группа ZEGOR НЕРЖ с расход,  В КОМПЛЕКТЕ с воздухоотвод. и слив клапан, 1"х9 вых (1/ 3шт)</t>
  </si>
  <si>
    <t>15 094.49 руб.</t>
  </si>
  <si>
    <t>ZGR-000169</t>
  </si>
  <si>
    <t>QS-18104</t>
  </si>
  <si>
    <t>Коллектор группа ZEGOR НЕРЖ с расход,  В КОМПЛЕКТЕ с воздухоотвод. и слив клапан, 1"х10 вых (1/ 3шт)</t>
  </si>
  <si>
    <t>16 362.96 руб.</t>
  </si>
  <si>
    <t>ZGR-000170</t>
  </si>
  <si>
    <t>QS-18114</t>
  </si>
  <si>
    <t>Коллектор группа ZEGOR НЕРЖ с расход,  В КОМПЛЕКТЕ с воздухоотвод. и слив клапан, 1"х11 вых (1/ 3шт)</t>
  </si>
  <si>
    <t>17 631.43 руб.</t>
  </si>
  <si>
    <t>ZGR-000171</t>
  </si>
  <si>
    <t>QS-18124</t>
  </si>
  <si>
    <t>Коллектор группа ZEGOR НЕРЖ с расход,  В КОМПЛЕКТЕ с воздухоотвод. и слив клапан, 1"х12 вых (1/ 3шт)</t>
  </si>
  <si>
    <t>18 899.90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</si>
</sst>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970a8f8e_ceda_11eb_82cb_003048fd731b_a1555446_602e_11ec_a20b_00259070b4871.jpeg"/><Relationship Id="rId2" Type="http://schemas.openxmlformats.org/officeDocument/2006/relationships/image" Target="../media/e7a442c7_c2d4_11ee_a54c_047c1617b143_e00cf36d_f104_11ee_a58b_047c1617b1432.jpeg"/><Relationship Id="rId3" Type="http://schemas.openxmlformats.org/officeDocument/2006/relationships/image" Target="../media/3613e6fd_1867_11ed_a2f9_00259070b487_f50da9dc_c05b_11ee_a549_047c1617b143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211" descr="Image_2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12</xdr:row>
      <xdr:rowOff>95250</xdr:rowOff>
    </xdr:from>
    <xdr:ext cx="1143000" cy="1143000"/>
    <xdr:pic>
      <xdr:nvPicPr>
        <xdr:cNvPr id="2" name="Image_212" descr="Image_2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22</xdr:row>
      <xdr:rowOff>95250</xdr:rowOff>
    </xdr:from>
    <xdr:ext cx="1143000" cy="1143000"/>
    <xdr:pic>
      <xdr:nvPicPr>
        <xdr:cNvPr id="3" name="Image_213" descr="Image_21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3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  <col min="10" max="10" width="11" customWidth="true" style="0"/>
    <col min="11" max="11" width="10" customWidth="true" style="0"/>
    <col min="12" max="12" width="13" customWidth="true" style="0"/>
  </cols>
  <sheetData>
    <row r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>
        <f>SUM(J2:J33)</f>
        <v>0</v>
      </c>
      <c r="K1" s="4" t="s">
        <v>9</v>
      </c>
      <c r="L1" s="5"/>
    </row>
    <row r="2" spans="1:12">
      <c r="A2" s="1"/>
      <c r="B2" s="1">
        <v>834480</v>
      </c>
      <c r="C2" s="1" t="s">
        <v>10</v>
      </c>
      <c r="D2" s="1" t="s">
        <v>11</v>
      </c>
      <c r="E2" s="3" t="s">
        <v>12</v>
      </c>
      <c r="F2" s="1" t="s">
        <v>13</v>
      </c>
      <c r="G2" s="1">
        <v>6</v>
      </c>
      <c r="H2" s="1">
        <v>0</v>
      </c>
      <c r="I2" s="1">
        <v>0</v>
      </c>
      <c r="J2" s="1" t="s">
        <v>14</v>
      </c>
      <c r="K2" s="2"/>
      <c r="L2" s="5">
        <f>K2*4409.96</f>
        <v>0</v>
      </c>
    </row>
    <row r="3" spans="1:12">
      <c r="A3" s="1"/>
      <c r="B3" s="1">
        <v>834481</v>
      </c>
      <c r="C3" s="1" t="s">
        <v>15</v>
      </c>
      <c r="D3" s="1" t="s">
        <v>16</v>
      </c>
      <c r="E3" s="3" t="s">
        <v>17</v>
      </c>
      <c r="F3" s="1" t="s">
        <v>18</v>
      </c>
      <c r="G3" s="1">
        <v>3</v>
      </c>
      <c r="H3" s="1">
        <v>0</v>
      </c>
      <c r="I3" s="1">
        <v>0</v>
      </c>
      <c r="J3" s="1" t="s">
        <v>14</v>
      </c>
      <c r="K3" s="2"/>
      <c r="L3" s="5">
        <f>K3*6207.99</f>
        <v>0</v>
      </c>
    </row>
    <row r="4" spans="1:12">
      <c r="A4" s="1"/>
      <c r="B4" s="1">
        <v>834482</v>
      </c>
      <c r="C4" s="1" t="s">
        <v>19</v>
      </c>
      <c r="D4" s="1" t="s">
        <v>20</v>
      </c>
      <c r="E4" s="3" t="s">
        <v>21</v>
      </c>
      <c r="F4" s="1" t="s">
        <v>22</v>
      </c>
      <c r="G4" s="1">
        <v>2</v>
      </c>
      <c r="H4" s="1">
        <v>0</v>
      </c>
      <c r="I4" s="1">
        <v>0</v>
      </c>
      <c r="J4" s="1" t="s">
        <v>14</v>
      </c>
      <c r="K4" s="2"/>
      <c r="L4" s="5">
        <f>K4*8039.47</f>
        <v>0</v>
      </c>
    </row>
    <row r="5" spans="1:12">
      <c r="A5" s="1"/>
      <c r="B5" s="1">
        <v>834483</v>
      </c>
      <c r="C5" s="1" t="s">
        <v>23</v>
      </c>
      <c r="D5" s="1" t="s">
        <v>24</v>
      </c>
      <c r="E5" s="3" t="s">
        <v>25</v>
      </c>
      <c r="F5" s="1" t="s">
        <v>26</v>
      </c>
      <c r="G5" s="1">
        <v>2</v>
      </c>
      <c r="H5" s="1">
        <v>0</v>
      </c>
      <c r="I5" s="1">
        <v>0</v>
      </c>
      <c r="J5" s="1" t="s">
        <v>14</v>
      </c>
      <c r="K5" s="2"/>
      <c r="L5" s="5">
        <f>K5*9873.92</f>
        <v>0</v>
      </c>
    </row>
    <row r="6" spans="1:12">
      <c r="A6" s="1"/>
      <c r="B6" s="1">
        <v>834484</v>
      </c>
      <c r="C6" s="1" t="s">
        <v>27</v>
      </c>
      <c r="D6" s="1" t="s">
        <v>28</v>
      </c>
      <c r="E6" s="3" t="s">
        <v>29</v>
      </c>
      <c r="F6" s="1" t="s">
        <v>30</v>
      </c>
      <c r="G6" s="1">
        <v>2</v>
      </c>
      <c r="H6" s="1">
        <v>0</v>
      </c>
      <c r="I6" s="1">
        <v>0</v>
      </c>
      <c r="J6" s="1" t="s">
        <v>14</v>
      </c>
      <c r="K6" s="2"/>
      <c r="L6" s="5">
        <f>K6*11705.40</f>
        <v>0</v>
      </c>
    </row>
    <row r="7" spans="1:12">
      <c r="A7" s="1"/>
      <c r="B7" s="1">
        <v>834485</v>
      </c>
      <c r="C7" s="1" t="s">
        <v>31</v>
      </c>
      <c r="D7" s="1" t="s">
        <v>32</v>
      </c>
      <c r="E7" s="3" t="s">
        <v>33</v>
      </c>
      <c r="F7" s="1" t="s">
        <v>34</v>
      </c>
      <c r="G7" s="1">
        <v>2</v>
      </c>
      <c r="H7" s="1">
        <v>0</v>
      </c>
      <c r="I7" s="1">
        <v>0</v>
      </c>
      <c r="J7" s="1" t="s">
        <v>14</v>
      </c>
      <c r="K7" s="2"/>
      <c r="L7" s="5">
        <f>K7*13539.85</f>
        <v>0</v>
      </c>
    </row>
    <row r="8" spans="1:12">
      <c r="A8" s="1"/>
      <c r="B8" s="1">
        <v>834486</v>
      </c>
      <c r="C8" s="1" t="s">
        <v>35</v>
      </c>
      <c r="D8" s="1" t="s">
        <v>36</v>
      </c>
      <c r="E8" s="3" t="s">
        <v>37</v>
      </c>
      <c r="F8" s="1" t="s">
        <v>38</v>
      </c>
      <c r="G8" s="1">
        <v>9</v>
      </c>
      <c r="H8" s="1">
        <v>0</v>
      </c>
      <c r="I8" s="1">
        <v>0</v>
      </c>
      <c r="J8" s="1" t="s">
        <v>14</v>
      </c>
      <c r="K8" s="2"/>
      <c r="L8" s="5">
        <f>K8*18413.81</f>
        <v>0</v>
      </c>
    </row>
    <row r="9" spans="1:12">
      <c r="A9" s="1"/>
      <c r="B9" s="1">
        <v>834487</v>
      </c>
      <c r="C9" s="1" t="s">
        <v>39</v>
      </c>
      <c r="D9" s="1" t="s">
        <v>40</v>
      </c>
      <c r="E9" s="3" t="s">
        <v>41</v>
      </c>
      <c r="F9" s="1" t="s">
        <v>42</v>
      </c>
      <c r="G9" s="1">
        <v>6</v>
      </c>
      <c r="H9" s="1">
        <v>0</v>
      </c>
      <c r="I9" s="1">
        <v>0</v>
      </c>
      <c r="J9" s="1" t="s">
        <v>14</v>
      </c>
      <c r="K9" s="2"/>
      <c r="L9" s="5">
        <f>K9*20618.79</f>
        <v>0</v>
      </c>
    </row>
    <row r="10" spans="1:12">
      <c r="A10" s="1"/>
      <c r="B10" s="1">
        <v>834488</v>
      </c>
      <c r="C10" s="1" t="s">
        <v>43</v>
      </c>
      <c r="D10" s="1" t="s">
        <v>44</v>
      </c>
      <c r="E10" s="3" t="s">
        <v>45</v>
      </c>
      <c r="F10" s="1" t="s">
        <v>46</v>
      </c>
      <c r="G10" s="1">
        <v>1</v>
      </c>
      <c r="H10" s="1">
        <v>0</v>
      </c>
      <c r="I10" s="1">
        <v>0</v>
      </c>
      <c r="J10" s="1" t="s">
        <v>14</v>
      </c>
      <c r="K10" s="2"/>
      <c r="L10" s="5">
        <f>K10*22823.78</f>
        <v>0</v>
      </c>
    </row>
    <row r="11" spans="1:12">
      <c r="A11" s="1"/>
      <c r="B11" s="1">
        <v>834489</v>
      </c>
      <c r="C11" s="1" t="s">
        <v>47</v>
      </c>
      <c r="D11" s="1" t="s">
        <v>48</v>
      </c>
      <c r="E11" s="3" t="s">
        <v>49</v>
      </c>
      <c r="F11" s="1" t="s">
        <v>50</v>
      </c>
      <c r="G11" s="1">
        <v>0</v>
      </c>
      <c r="H11" s="1">
        <v>0</v>
      </c>
      <c r="I11" s="1">
        <v>0</v>
      </c>
      <c r="J11" s="1" t="s">
        <v>14</v>
      </c>
      <c r="K11" s="2"/>
      <c r="L11" s="5">
        <f>K11*19592.12</f>
        <v>0</v>
      </c>
    </row>
    <row r="12" spans="1:12">
      <c r="A12" s="1"/>
      <c r="B12" s="1">
        <v>834490</v>
      </c>
      <c r="C12" s="1" t="s">
        <v>51</v>
      </c>
      <c r="D12" s="1" t="s">
        <v>52</v>
      </c>
      <c r="E12" s="3" t="s">
        <v>53</v>
      </c>
      <c r="F12" s="1" t="s">
        <v>54</v>
      </c>
      <c r="G12" s="1">
        <v>3</v>
      </c>
      <c r="H12" s="1">
        <v>0</v>
      </c>
      <c r="I12" s="1">
        <v>0</v>
      </c>
      <c r="J12" s="1" t="s">
        <v>14</v>
      </c>
      <c r="K12" s="2"/>
      <c r="L12" s="5">
        <f>K12*23743.04</f>
        <v>0</v>
      </c>
    </row>
    <row r="13" spans="1:12">
      <c r="A13" s="1"/>
      <c r="B13" s="1">
        <v>882295</v>
      </c>
      <c r="C13" s="1" t="s">
        <v>55</v>
      </c>
      <c r="D13" s="1" t="s">
        <v>56</v>
      </c>
      <c r="E13" s="3" t="s">
        <v>57</v>
      </c>
      <c r="F13" s="1" t="s">
        <v>58</v>
      </c>
      <c r="G13" s="1">
        <v>3</v>
      </c>
      <c r="H13" s="1">
        <v>0</v>
      </c>
      <c r="I13" s="1">
        <v>0</v>
      </c>
      <c r="J13" s="1" t="s">
        <v>14</v>
      </c>
      <c r="K13" s="2"/>
      <c r="L13" s="5">
        <f>K13*6006.97</f>
        <v>0</v>
      </c>
    </row>
    <row r="14" spans="1:12">
      <c r="A14" s="1"/>
      <c r="B14" s="1">
        <v>882296</v>
      </c>
      <c r="C14" s="1" t="s">
        <v>59</v>
      </c>
      <c r="D14" s="1" t="s">
        <v>60</v>
      </c>
      <c r="E14" s="3" t="s">
        <v>61</v>
      </c>
      <c r="F14" s="1" t="s">
        <v>62</v>
      </c>
      <c r="G14" s="1">
        <v>3</v>
      </c>
      <c r="H14" s="1">
        <v>0</v>
      </c>
      <c r="I14" s="1">
        <v>0</v>
      </c>
      <c r="J14" s="1" t="s">
        <v>14</v>
      </c>
      <c r="K14" s="2"/>
      <c r="L14" s="5">
        <f>K14*7287.77</f>
        <v>0</v>
      </c>
    </row>
    <row r="15" spans="1:12">
      <c r="A15" s="1"/>
      <c r="B15" s="1">
        <v>882297</v>
      </c>
      <c r="C15" s="1" t="s">
        <v>63</v>
      </c>
      <c r="D15" s="1" t="s">
        <v>64</v>
      </c>
      <c r="E15" s="3" t="s">
        <v>65</v>
      </c>
      <c r="F15" s="1" t="s">
        <v>66</v>
      </c>
      <c r="G15" s="1">
        <v>3</v>
      </c>
      <c r="H15" s="1">
        <v>0</v>
      </c>
      <c r="I15" s="1">
        <v>0</v>
      </c>
      <c r="J15" s="1" t="s">
        <v>14</v>
      </c>
      <c r="K15" s="2"/>
      <c r="L15" s="5">
        <f>K15*8411.68</f>
        <v>0</v>
      </c>
    </row>
    <row r="16" spans="1:12">
      <c r="A16" s="1"/>
      <c r="B16" s="1">
        <v>882298</v>
      </c>
      <c r="C16" s="1" t="s">
        <v>67</v>
      </c>
      <c r="D16" s="1" t="s">
        <v>68</v>
      </c>
      <c r="E16" s="3" t="s">
        <v>69</v>
      </c>
      <c r="F16" s="1" t="s">
        <v>70</v>
      </c>
      <c r="G16" s="1">
        <v>2</v>
      </c>
      <c r="H16" s="1">
        <v>0</v>
      </c>
      <c r="I16" s="1">
        <v>0</v>
      </c>
      <c r="J16" s="1" t="s">
        <v>14</v>
      </c>
      <c r="K16" s="2"/>
      <c r="L16" s="5">
        <f>K16*9503.56</f>
        <v>0</v>
      </c>
    </row>
    <row r="17" spans="1:12">
      <c r="A17" s="1"/>
      <c r="B17" s="1">
        <v>882299</v>
      </c>
      <c r="C17" s="1" t="s">
        <v>71</v>
      </c>
      <c r="D17" s="1" t="s">
        <v>72</v>
      </c>
      <c r="E17" s="3" t="s">
        <v>73</v>
      </c>
      <c r="F17" s="1" t="s">
        <v>74</v>
      </c>
      <c r="G17" s="1">
        <v>4</v>
      </c>
      <c r="H17" s="1">
        <v>0</v>
      </c>
      <c r="I17" s="1">
        <v>0</v>
      </c>
      <c r="J17" s="1" t="s">
        <v>14</v>
      </c>
      <c r="K17" s="2"/>
      <c r="L17" s="5">
        <f>K17*11014.82</f>
        <v>0</v>
      </c>
    </row>
    <row r="18" spans="1:12">
      <c r="A18" s="1"/>
      <c r="B18" s="1">
        <v>882300</v>
      </c>
      <c r="C18" s="1" t="s">
        <v>75</v>
      </c>
      <c r="D18" s="1" t="s">
        <v>76</v>
      </c>
      <c r="E18" s="3" t="s">
        <v>77</v>
      </c>
      <c r="F18" s="1" t="s">
        <v>78</v>
      </c>
      <c r="G18" s="1">
        <v>2</v>
      </c>
      <c r="H18" s="1">
        <v>0</v>
      </c>
      <c r="I18" s="1">
        <v>0</v>
      </c>
      <c r="J18" s="1" t="s">
        <v>14</v>
      </c>
      <c r="K18" s="2"/>
      <c r="L18" s="5">
        <f>K18*12348.03</f>
        <v>0</v>
      </c>
    </row>
    <row r="19" spans="1:12">
      <c r="A19" s="1"/>
      <c r="B19" s="1">
        <v>882301</v>
      </c>
      <c r="C19" s="1" t="s">
        <v>79</v>
      </c>
      <c r="D19" s="1" t="s">
        <v>80</v>
      </c>
      <c r="E19" s="3" t="s">
        <v>81</v>
      </c>
      <c r="F19" s="1" t="s">
        <v>82</v>
      </c>
      <c r="G19" s="1">
        <v>3</v>
      </c>
      <c r="H19" s="1">
        <v>0</v>
      </c>
      <c r="I19" s="1">
        <v>0</v>
      </c>
      <c r="J19" s="1" t="s">
        <v>14</v>
      </c>
      <c r="K19" s="2"/>
      <c r="L19" s="5">
        <f>K19*14052.09</f>
        <v>0</v>
      </c>
    </row>
    <row r="20" spans="1:12">
      <c r="A20" s="1"/>
      <c r="B20" s="1">
        <v>882302</v>
      </c>
      <c r="C20" s="1" t="s">
        <v>83</v>
      </c>
      <c r="D20" s="1" t="s">
        <v>84</v>
      </c>
      <c r="E20" s="3" t="s">
        <v>85</v>
      </c>
      <c r="F20" s="1" t="s">
        <v>86</v>
      </c>
      <c r="G20" s="1">
        <v>2</v>
      </c>
      <c r="H20" s="1">
        <v>0</v>
      </c>
      <c r="I20" s="1">
        <v>0</v>
      </c>
      <c r="J20" s="1" t="s">
        <v>14</v>
      </c>
      <c r="K20" s="2"/>
      <c r="L20" s="5">
        <f>K20*15308.95</f>
        <v>0</v>
      </c>
    </row>
    <row r="21" spans="1:12">
      <c r="A21" s="1"/>
      <c r="B21" s="1">
        <v>882303</v>
      </c>
      <c r="C21" s="1" t="s">
        <v>87</v>
      </c>
      <c r="D21" s="1" t="s">
        <v>88</v>
      </c>
      <c r="E21" s="3" t="s">
        <v>89</v>
      </c>
      <c r="F21" s="1" t="s">
        <v>90</v>
      </c>
      <c r="G21" s="1">
        <v>3</v>
      </c>
      <c r="H21" s="1">
        <v>0</v>
      </c>
      <c r="I21" s="1">
        <v>0</v>
      </c>
      <c r="J21" s="1" t="s">
        <v>14</v>
      </c>
      <c r="K21" s="2"/>
      <c r="L21" s="5">
        <f>K21*16524.60</f>
        <v>0</v>
      </c>
    </row>
    <row r="22" spans="1:12">
      <c r="A22" s="1"/>
      <c r="B22" s="1">
        <v>882304</v>
      </c>
      <c r="C22" s="1" t="s">
        <v>91</v>
      </c>
      <c r="D22" s="1" t="s">
        <v>92</v>
      </c>
      <c r="E22" s="3" t="s">
        <v>93</v>
      </c>
      <c r="F22" s="1" t="s">
        <v>94</v>
      </c>
      <c r="G22" s="1">
        <v>3</v>
      </c>
      <c r="H22" s="1">
        <v>0</v>
      </c>
      <c r="I22" s="1">
        <v>0</v>
      </c>
      <c r="J22" s="1" t="s">
        <v>14</v>
      </c>
      <c r="K22" s="2"/>
      <c r="L22" s="5">
        <f>K22*17781.45</f>
        <v>0</v>
      </c>
    </row>
    <row r="23" spans="1:12">
      <c r="A23" s="1"/>
      <c r="B23" s="1">
        <v>868673</v>
      </c>
      <c r="C23" s="1" t="s">
        <v>95</v>
      </c>
      <c r="D23" s="1" t="s">
        <v>96</v>
      </c>
      <c r="E23" s="3" t="s">
        <v>97</v>
      </c>
      <c r="F23" s="1" t="s">
        <v>98</v>
      </c>
      <c r="G23" s="1">
        <v>4</v>
      </c>
      <c r="H23" s="1">
        <v>0</v>
      </c>
      <c r="I23" s="1">
        <v>0</v>
      </c>
      <c r="J23" s="1" t="s">
        <v>14</v>
      </c>
      <c r="K23" s="2"/>
      <c r="L23" s="5">
        <f>K23*7172.90</f>
        <v>0</v>
      </c>
    </row>
    <row r="24" spans="1:12">
      <c r="A24" s="1"/>
      <c r="B24" s="1">
        <v>868674</v>
      </c>
      <c r="C24" s="1" t="s">
        <v>99</v>
      </c>
      <c r="D24" s="1" t="s">
        <v>100</v>
      </c>
      <c r="E24" s="3" t="s">
        <v>101</v>
      </c>
      <c r="F24" s="1" t="s">
        <v>102</v>
      </c>
      <c r="G24" s="1">
        <v>6</v>
      </c>
      <c r="H24" s="1">
        <v>0</v>
      </c>
      <c r="I24" s="1">
        <v>0</v>
      </c>
      <c r="J24" s="1" t="s">
        <v>14</v>
      </c>
      <c r="K24" s="2"/>
      <c r="L24" s="5">
        <f>K24*7480.64</f>
        <v>0</v>
      </c>
    </row>
    <row r="25" spans="1:12">
      <c r="A25" s="1"/>
      <c r="B25" s="1">
        <v>868675</v>
      </c>
      <c r="C25" s="1" t="s">
        <v>103</v>
      </c>
      <c r="D25" s="1" t="s">
        <v>104</v>
      </c>
      <c r="E25" s="3" t="s">
        <v>105</v>
      </c>
      <c r="F25" s="1" t="s">
        <v>106</v>
      </c>
      <c r="G25" s="1">
        <v>4</v>
      </c>
      <c r="H25" s="1">
        <v>0</v>
      </c>
      <c r="I25" s="1">
        <v>0</v>
      </c>
      <c r="J25" s="1" t="s">
        <v>14</v>
      </c>
      <c r="K25" s="2"/>
      <c r="L25" s="5">
        <f>K25*8749.11</f>
        <v>0</v>
      </c>
    </row>
    <row r="26" spans="1:12">
      <c r="A26" s="1"/>
      <c r="B26" s="1">
        <v>868676</v>
      </c>
      <c r="C26" s="1" t="s">
        <v>107</v>
      </c>
      <c r="D26" s="1" t="s">
        <v>108</v>
      </c>
      <c r="E26" s="3" t="s">
        <v>109</v>
      </c>
      <c r="F26" s="1" t="s">
        <v>110</v>
      </c>
      <c r="G26" s="1">
        <v>8</v>
      </c>
      <c r="H26" s="1">
        <v>0</v>
      </c>
      <c r="I26" s="1">
        <v>0</v>
      </c>
      <c r="J26" s="1" t="s">
        <v>14</v>
      </c>
      <c r="K26" s="2"/>
      <c r="L26" s="5">
        <f>K26*10017.58</f>
        <v>0</v>
      </c>
    </row>
    <row r="27" spans="1:12">
      <c r="A27" s="1"/>
      <c r="B27" s="1">
        <v>868677</v>
      </c>
      <c r="C27" s="1" t="s">
        <v>111</v>
      </c>
      <c r="D27" s="1" t="s">
        <v>112</v>
      </c>
      <c r="E27" s="3" t="s">
        <v>113</v>
      </c>
      <c r="F27" s="1" t="s">
        <v>114</v>
      </c>
      <c r="G27" s="1">
        <v>9</v>
      </c>
      <c r="H27" s="1">
        <v>0</v>
      </c>
      <c r="I27" s="1">
        <v>0</v>
      </c>
      <c r="J27" s="1" t="s">
        <v>14</v>
      </c>
      <c r="K27" s="2"/>
      <c r="L27" s="5">
        <f>K27*11286.05</f>
        <v>0</v>
      </c>
    </row>
    <row r="28" spans="1:12">
      <c r="A28" s="1"/>
      <c r="B28" s="1">
        <v>868678</v>
      </c>
      <c r="C28" s="1" t="s">
        <v>115</v>
      </c>
      <c r="D28" s="1" t="s">
        <v>116</v>
      </c>
      <c r="E28" s="3" t="s">
        <v>117</v>
      </c>
      <c r="F28" s="1" t="s">
        <v>118</v>
      </c>
      <c r="G28" s="1">
        <v>9</v>
      </c>
      <c r="H28" s="1">
        <v>0</v>
      </c>
      <c r="I28" s="1">
        <v>0</v>
      </c>
      <c r="J28" s="1" t="s">
        <v>14</v>
      </c>
      <c r="K28" s="2"/>
      <c r="L28" s="5">
        <f>K28*12554.52</f>
        <v>0</v>
      </c>
    </row>
    <row r="29" spans="1:12">
      <c r="A29" s="1"/>
      <c r="B29" s="1">
        <v>868679</v>
      </c>
      <c r="C29" s="1" t="s">
        <v>119</v>
      </c>
      <c r="D29" s="1" t="s">
        <v>120</v>
      </c>
      <c r="E29" s="3" t="s">
        <v>121</v>
      </c>
      <c r="F29" s="1" t="s">
        <v>122</v>
      </c>
      <c r="G29" s="1" t="s">
        <v>123</v>
      </c>
      <c r="H29" s="1">
        <v>0</v>
      </c>
      <c r="I29" s="1">
        <v>0</v>
      </c>
      <c r="J29" s="1" t="s">
        <v>14</v>
      </c>
      <c r="K29" s="2"/>
      <c r="L29" s="5">
        <f>K29*13826.02</f>
        <v>0</v>
      </c>
    </row>
    <row r="30" spans="1:12">
      <c r="A30" s="1"/>
      <c r="B30" s="1">
        <v>868680</v>
      </c>
      <c r="C30" s="1" t="s">
        <v>124</v>
      </c>
      <c r="D30" s="1" t="s">
        <v>125</v>
      </c>
      <c r="E30" s="3" t="s">
        <v>126</v>
      </c>
      <c r="F30" s="1" t="s">
        <v>127</v>
      </c>
      <c r="G30" s="1">
        <v>6</v>
      </c>
      <c r="H30" s="1">
        <v>0</v>
      </c>
      <c r="I30" s="1">
        <v>0</v>
      </c>
      <c r="J30" s="1" t="s">
        <v>14</v>
      </c>
      <c r="K30" s="2"/>
      <c r="L30" s="5">
        <f>K30*15094.49</f>
        <v>0</v>
      </c>
    </row>
    <row r="31" spans="1:12">
      <c r="A31" s="1"/>
      <c r="B31" s="1">
        <v>868681</v>
      </c>
      <c r="C31" s="1" t="s">
        <v>128</v>
      </c>
      <c r="D31" s="1" t="s">
        <v>129</v>
      </c>
      <c r="E31" s="3" t="s">
        <v>130</v>
      </c>
      <c r="F31" s="1" t="s">
        <v>131</v>
      </c>
      <c r="G31" s="1">
        <v>5</v>
      </c>
      <c r="H31" s="1">
        <v>0</v>
      </c>
      <c r="I31" s="1">
        <v>0</v>
      </c>
      <c r="J31" s="1" t="s">
        <v>14</v>
      </c>
      <c r="K31" s="2"/>
      <c r="L31" s="5">
        <f>K31*16362.96</f>
        <v>0</v>
      </c>
    </row>
    <row r="32" spans="1:12">
      <c r="A32" s="1"/>
      <c r="B32" s="1">
        <v>868682</v>
      </c>
      <c r="C32" s="1" t="s">
        <v>132</v>
      </c>
      <c r="D32" s="1" t="s">
        <v>133</v>
      </c>
      <c r="E32" s="3" t="s">
        <v>134</v>
      </c>
      <c r="F32" s="1" t="s">
        <v>135</v>
      </c>
      <c r="G32" s="1">
        <v>7</v>
      </c>
      <c r="H32" s="1">
        <v>0</v>
      </c>
      <c r="I32" s="1">
        <v>0</v>
      </c>
      <c r="J32" s="1" t="s">
        <v>14</v>
      </c>
      <c r="K32" s="2"/>
      <c r="L32" s="5">
        <f>K32*17631.43</f>
        <v>0</v>
      </c>
    </row>
    <row r="33" spans="1:12">
      <c r="A33" s="1"/>
      <c r="B33" s="1">
        <v>868683</v>
      </c>
      <c r="C33" s="1" t="s">
        <v>136</v>
      </c>
      <c r="D33" s="1" t="s">
        <v>137</v>
      </c>
      <c r="E33" s="3" t="s">
        <v>138</v>
      </c>
      <c r="F33" s="1" t="s">
        <v>139</v>
      </c>
      <c r="G33" s="1">
        <v>6</v>
      </c>
      <c r="H33" s="1">
        <v>0</v>
      </c>
      <c r="I33" s="1">
        <v>0</v>
      </c>
      <c r="J33" s="1" t="s">
        <v>14</v>
      </c>
      <c r="K33" s="2"/>
      <c r="L33" s="5">
        <f>K33*18899.90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12"/>
    <mergeCell ref="A13:A22"/>
    <mergeCell ref="A23:A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2024-05-20T19:06:16+03:00</dcterms:created>
  <dcterms:modified xsi:type="dcterms:W3CDTF">2024-05-20T19:06:16+03:00</dcterms:modified>
  <dc:title>Untitled Spreadsheet</dc:title>
  <dc:description/>
  <dc:subject/>
  <cp:keywords/>
  <cp:category/>
</cp:coreProperties>
</file>