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<sst xmlns="http://schemas.openxmlformats.org/spreadsheetml/2006/main" uniqueCount="211">
  <si>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</si>
  <si>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</si>
  <si>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</si>
  <si>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</si>
  <si>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</si>
  <si>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</si>
  <si>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</si>
  <si>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</si>
  <si>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</si>
  <si>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</si>
  <si>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VER-000719</t>
  </si>
  <si>
    <t>V-7</t>
  </si>
  <si>
    <t>Сварочный аппарат с электрон. рег. темп. (20-63)(1000Вт) (5/1шт)</t>
  </si>
  <si>
    <t>2 645.53 руб.</t>
  </si>
  <si>
    <t>шт</t>
  </si>
  <si>
    <t>INS-220002</t>
  </si>
  <si>
    <t>Комплект свар. оборудования FRAP (800вт) 20-32 желез кейс</t>
  </si>
  <si>
    <t>2 184.91 руб.</t>
  </si>
  <si>
    <t>INS-210003</t>
  </si>
  <si>
    <t>A-1</t>
  </si>
  <si>
    <t>Комплект свар. оборудования VR (2000Вт) 20-63 желез кейс (уровень, рулетка, ножницы) (1/5шт)</t>
  </si>
  <si>
    <t>3 862.26 руб.</t>
  </si>
  <si>
    <t>INS-210017</t>
  </si>
  <si>
    <t>A-4</t>
  </si>
  <si>
    <t>Сварочный аппарат (20-63)(2200 вт.)  VIEIR  (5/1шт)</t>
  </si>
  <si>
    <t>5 102.21 руб.</t>
  </si>
  <si>
    <t>INS-210018</t>
  </si>
  <si>
    <t>A-5</t>
  </si>
  <si>
    <t>Сварочный аппарат(20-63) (1500 вт.)  SPLAV  (5/1шт)</t>
  </si>
  <si>
    <t>4 995.40 руб.</t>
  </si>
  <si>
    <t>INS-210016</t>
  </si>
  <si>
    <t>A-6</t>
  </si>
  <si>
    <t>Комплект свар. оборудования VR (2500Вт) 75-110 , кейс (1/10шт)</t>
  </si>
  <si>
    <t>6 286.43 руб.</t>
  </si>
  <si>
    <t>INS-210002</t>
  </si>
  <si>
    <t>A-7</t>
  </si>
  <si>
    <t>Комплект свар. оборудования VR (1500Вт) 20-40,  кейс (1/10шт)</t>
  </si>
  <si>
    <t>2 385.47 руб.</t>
  </si>
  <si>
    <t>INS-210019</t>
  </si>
  <si>
    <t>A-8</t>
  </si>
  <si>
    <t>Сварочный аппарат (20-63)(1400 вт.)  VIEIR  (10/1шт)</t>
  </si>
  <si>
    <t>3 017.05 руб.</t>
  </si>
  <si>
    <t>INS-210007</t>
  </si>
  <si>
    <t>A-9</t>
  </si>
  <si>
    <t>Комплект свар. оборудования компакт с цилинд нагрев эл-т  и регулир по вылету насадкам VR (1400Вт) 2</t>
  </si>
  <si>
    <t>3 089.81 руб.</t>
  </si>
  <si>
    <t>&gt;25</t>
  </si>
  <si>
    <t>INS-210004</t>
  </si>
  <si>
    <t>B-8</t>
  </si>
  <si>
    <t>Комплект свар. оборудования VR (1200Вт) 20-63 желез кейс (1/10шт)</t>
  </si>
  <si>
    <t>1 791.04 руб.</t>
  </si>
  <si>
    <t>INS-210001</t>
  </si>
  <si>
    <t>P-32</t>
  </si>
  <si>
    <t>Комплект свар. оборудования VR (800Вт) 20-32 пластик кейс (1/10шт)</t>
  </si>
  <si>
    <t>1 162.55 руб.</t>
  </si>
  <si>
    <t>INS-210005</t>
  </si>
  <si>
    <t>V-1</t>
  </si>
  <si>
    <t>Комплект свар. оборудования VR (1400Вт) 20-40 желез кейс (1/10шт)</t>
  </si>
  <si>
    <t>0.00 руб.</t>
  </si>
  <si>
    <t>INS-210013</t>
  </si>
  <si>
    <t>V-2</t>
  </si>
  <si>
    <t>Комплект свар. оборудования VIEIR (2000Вт) 20-63 метал кейс (уровень, рулетка, ножницы) (1/5шт)</t>
  </si>
  <si>
    <t>4 866.91 руб.</t>
  </si>
  <si>
    <t>INS-210006</t>
  </si>
  <si>
    <t>V-3</t>
  </si>
  <si>
    <t>Комплект свар. оборудования VR (1400Вт) 20-63 желез кейс (1/5шт)</t>
  </si>
  <si>
    <t>3 359.16 руб.</t>
  </si>
  <si>
    <t>INS-210014</t>
  </si>
  <si>
    <t>V-4</t>
  </si>
  <si>
    <t xml:space="preserve">Комплект свар. оборудования VIEIR (1000Вт) 20-32 </t>
  </si>
  <si>
    <t>1 061.93 руб.</t>
  </si>
  <si>
    <t>INS-210015</t>
  </si>
  <si>
    <t>V-5</t>
  </si>
  <si>
    <t xml:space="preserve">Комплект свар. оборудования VIEIR (800Вт) 20-32 метал кейс </t>
  </si>
  <si>
    <t>1 622.30 руб.</t>
  </si>
  <si>
    <t>INS-210021</t>
  </si>
  <si>
    <t>V-6</t>
  </si>
  <si>
    <t>Сварочный аппарат (20-32)(800 вт.)  VIEIR  (20/1шт)</t>
  </si>
  <si>
    <t>1 637.78 руб.</t>
  </si>
  <si>
    <t>VLC-340001</t>
  </si>
  <si>
    <t>VTp.788.0.050110</t>
  </si>
  <si>
    <t>Резак для полипропиленовых труб (50–110 мм)</t>
  </si>
  <si>
    <t>10 137.00 руб.</t>
  </si>
  <si>
    <t>&gt;10</t>
  </si>
  <si>
    <t>VLC-340012</t>
  </si>
  <si>
    <t>VTp.795.0.0075</t>
  </si>
  <si>
    <t>Торцеватель для армированной трубы 75</t>
  </si>
  <si>
    <t>4 193.00 руб.</t>
  </si>
  <si>
    <t>VLC-340013</t>
  </si>
  <si>
    <t>VTp.795.0.0090</t>
  </si>
  <si>
    <t>Торцеватель для армированной трубы 90</t>
  </si>
  <si>
    <t>4 428.00 руб.</t>
  </si>
  <si>
    <t>VLC-340005</t>
  </si>
  <si>
    <t>VTp.795.0.2025</t>
  </si>
  <si>
    <t>Торцеватель для армированной трубы 20+25  (15 /180шт)</t>
  </si>
  <si>
    <t>864.00 руб.</t>
  </si>
  <si>
    <t>&gt;100</t>
  </si>
  <si>
    <t>VLC-340011</t>
  </si>
  <si>
    <t>VTp.795.0.5063</t>
  </si>
  <si>
    <t>Торцеватель для армированной трубы 50-63</t>
  </si>
  <si>
    <t>3 241.00 руб.</t>
  </si>
  <si>
    <t>VLC-900536</t>
  </si>
  <si>
    <t>VTp.795.0.3240</t>
  </si>
  <si>
    <t>Торцеватель для армированной трубы 32+40</t>
  </si>
  <si>
    <t>1 998.00 руб.</t>
  </si>
  <si>
    <t>VLC-340006</t>
  </si>
  <si>
    <t>VTp.795.E.020</t>
  </si>
  <si>
    <t>Торцеватель для армированной трубы 20 мм (под эл./инструмент)  (16 /192шт)</t>
  </si>
  <si>
    <t>827.00 руб.</t>
  </si>
  <si>
    <t>VLC-340007</t>
  </si>
  <si>
    <t>VTp.795.E.025</t>
  </si>
  <si>
    <t>Торцеватель для армированной трубы 25 мм (под эл./инструмент)  (12 /144шт)</t>
  </si>
  <si>
    <t>919.00 руб.</t>
  </si>
  <si>
    <t>VLC-340008</t>
  </si>
  <si>
    <t>VTp.795.E.032</t>
  </si>
  <si>
    <t>Торцеватель для армированной трубы 32 мм (под эл./инструмент)  (8 /96шт)</t>
  </si>
  <si>
    <t>1 140.00 руб.</t>
  </si>
  <si>
    <t>VLC-340009</t>
  </si>
  <si>
    <t>VTp.795.E.040</t>
  </si>
  <si>
    <t>Торцеватель для армированной трубы 40 мм (под эл./инструмент)  (6 /72шт)</t>
  </si>
  <si>
    <t>1 383.00 руб.</t>
  </si>
  <si>
    <t>&gt;50</t>
  </si>
  <si>
    <t>VLC-340010</t>
  </si>
  <si>
    <t>VTp.795.E.050</t>
  </si>
  <si>
    <t>Торцеватель для армированной трубы 50 мм (под эл./инструмент)   (4 /48шт)</t>
  </si>
  <si>
    <t>1 770.00 руб.</t>
  </si>
  <si>
    <t>VLC-340014</t>
  </si>
  <si>
    <t>VTp.797.R.000020</t>
  </si>
  <si>
    <t>Сварочный ремонтный комплект для ППР 9мм</t>
  </si>
  <si>
    <t>1 881.00 руб.</t>
  </si>
  <si>
    <t>VLC-340015</t>
  </si>
  <si>
    <t>VTp.797.W.000020</t>
  </si>
  <si>
    <t>Комплект сварочных насадок для ППР 20мм</t>
  </si>
  <si>
    <t>549.00 руб.</t>
  </si>
  <si>
    <t>VLC-340016</t>
  </si>
  <si>
    <t>VTp.797.W.000025</t>
  </si>
  <si>
    <t>Комплект сварочных насадок для ППР 25мм</t>
  </si>
  <si>
    <t>614.00 руб.</t>
  </si>
  <si>
    <t>VLC-340017</t>
  </si>
  <si>
    <t>VTp.797.W.000032</t>
  </si>
  <si>
    <t>Комплект сварочных насадок для ППР 32мм</t>
  </si>
  <si>
    <t>711.00 руб.</t>
  </si>
  <si>
    <t>VLC-340018</t>
  </si>
  <si>
    <t>VTp.797.W.000040</t>
  </si>
  <si>
    <t>Комплект сварочных насадок для ППР 40мм</t>
  </si>
  <si>
    <t>811.00 руб.</t>
  </si>
  <si>
    <t>VLC-340019</t>
  </si>
  <si>
    <t>VTp.797.W.000050</t>
  </si>
  <si>
    <t>Комплект сварочных насадок для ППР 50мм</t>
  </si>
  <si>
    <t>1 321.00 руб.</t>
  </si>
  <si>
    <t>VLC-340020</t>
  </si>
  <si>
    <t>VTp.797.W.000063</t>
  </si>
  <si>
    <t>Комплект сварочных насадок для ППР 63мм</t>
  </si>
  <si>
    <t>1 987.00 руб.</t>
  </si>
  <si>
    <t>VLC-340021</t>
  </si>
  <si>
    <t>VTp.797.W.000075</t>
  </si>
  <si>
    <t>Комплект сварочных насадок для ППР 75мм</t>
  </si>
  <si>
    <t>2 452.00 руб.</t>
  </si>
  <si>
    <t>VLC-340022</t>
  </si>
  <si>
    <t>VTp.797.W.000090</t>
  </si>
  <si>
    <t>Комплект сварочных насадок для ППР 90мм</t>
  </si>
  <si>
    <t>3 008.00 руб.</t>
  </si>
  <si>
    <t>VLC-340003</t>
  </si>
  <si>
    <t>VTp.799.E.020040</t>
  </si>
  <si>
    <t>Комплект сварочного оборудования VALTEC ER-04, 20-40 мм (1500вт)   (1 /5шт)</t>
  </si>
  <si>
    <t>7 340.00 руб.</t>
  </si>
  <si>
    <t>VLC-340004</t>
  </si>
  <si>
    <t>VTp.799.E.050075</t>
  </si>
  <si>
    <t>Комплект сварочного оборудования VALTEC ER-03, 50-75 мм (2000вт)   (1 /5шт)</t>
  </si>
  <si>
    <t>15 135.00 руб.</t>
  </si>
  <si>
    <t>VLC-340023</t>
  </si>
  <si>
    <t>VTp.799.L.020032</t>
  </si>
  <si>
    <t>Комплект сварочного оборудования VALTEC, мини 20-32 мм (750вт)</t>
  </si>
  <si>
    <t>5 518.00 руб.</t>
  </si>
  <si>
    <t>INS-240001</t>
  </si>
  <si>
    <t>Ф-20</t>
  </si>
  <si>
    <t>РХ насадка (20)</t>
  </si>
  <si>
    <t>100.62 руб.</t>
  </si>
  <si>
    <t>INS-240002</t>
  </si>
  <si>
    <t>Ф-25</t>
  </si>
  <si>
    <t>РХ насадка (25)</t>
  </si>
  <si>
    <t>134.68 руб.</t>
  </si>
  <si>
    <t>INS-240003</t>
  </si>
  <si>
    <t>Ф-32</t>
  </si>
  <si>
    <t>РХ насадка (32)</t>
  </si>
  <si>
    <t>170.28 руб.</t>
  </si>
  <si>
    <t>INS-240004</t>
  </si>
  <si>
    <t>Ф-40</t>
  </si>
  <si>
    <t>РХ насадка (40)</t>
  </si>
  <si>
    <t>230.65 руб.</t>
  </si>
  <si>
    <t>INS-240005</t>
  </si>
  <si>
    <t>Ф-50</t>
  </si>
  <si>
    <t>РХ насадка (50)</t>
  </si>
  <si>
    <t>270.90 руб.</t>
  </si>
  <si>
    <t>INS-240006</t>
  </si>
  <si>
    <t>Ф-63</t>
  </si>
  <si>
    <t>РХ насадка (63)</t>
  </si>
  <si>
    <t>331.27 руб.</t>
  </si>
  <si>
    <t>INS-240007</t>
  </si>
  <si>
    <t>РХ насадка (75)</t>
  </si>
  <si>
    <t>1 126.00 руб.</t>
  </si>
  <si>
    <t>INS-240008</t>
  </si>
  <si>
    <t>РХ насадка (90)</t>
  </si>
  <si>
    <t>1 459.65 руб.</t>
  </si>
  <si>
    <t>INS-240009</t>
  </si>
  <si>
    <t>РХ насадка (110)</t>
  </si>
  <si>
    <t>2 130.27 руб.</t>
  </si>
  <si>
    <t>INS-240020</t>
  </si>
  <si>
    <t>VG3</t>
  </si>
  <si>
    <t>Винт для насадок с шестигранником</t>
  </si>
  <si>
    <t>7.74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</si>
</sst>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57_86a6_11e9_8101_003048fd731b_5352f055_57f4_11ea_810f_003048fd731b1.jpeg"/><Relationship Id="rId2" Type="http://schemas.openxmlformats.org/officeDocument/2006/relationships/image" Target="../media/a0a45650_86a6_11e9_8101_003048fd731b_f51b3d3e_281b_11ed_a30f_00259070b4872.jpeg"/><Relationship Id="rId3" Type="http://schemas.openxmlformats.org/officeDocument/2006/relationships/image" Target="../media/1fcb3156_5f91_11eb_822d_003048fd731b_f51b3d42_281b_11ed_a30f_00259070b4873.jpeg"/><Relationship Id="rId4" Type="http://schemas.openxmlformats.org/officeDocument/2006/relationships/image" Target="../media/1fcb3158_5f91_11eb_822d_003048fd731b_f51b3d44_281b_11ed_a30f_00259070b4874.jpeg"/><Relationship Id="rId5" Type="http://schemas.openxmlformats.org/officeDocument/2006/relationships/image" Target="../media/5ead0d43_a0be_11ea_812a_003048fd731b_f51b3d46_281b_11ed_a30f_00259070b4875.jpeg"/><Relationship Id="rId6" Type="http://schemas.openxmlformats.org/officeDocument/2006/relationships/image" Target="../media/a0a4564c_86a6_11e9_8101_003048fd731b_f51b3d37_281b_11ed_a30f_00259070b4876.jpeg"/><Relationship Id="rId7" Type="http://schemas.openxmlformats.org/officeDocument/2006/relationships/image" Target="../media/1fcb315a_5f91_11eb_822d_003048fd731b_f51b3d39_281b_11ed_a30f_00259070b4877.jpeg"/><Relationship Id="rId8" Type="http://schemas.openxmlformats.org/officeDocument/2006/relationships/image" Target="../media/e825a818_3767_11ea_810f_003048fd731b_4396be10_0312_11ef_a5a4_047c1617b1438.jpeg"/><Relationship Id="rId9" Type="http://schemas.openxmlformats.org/officeDocument/2006/relationships/image" Target="../media/e825a812_3767_11ea_810f_003048fd731b_4396be12_0312_11ef_a5a4_047c1617b1439.jpeg"/><Relationship Id="rId10" Type="http://schemas.openxmlformats.org/officeDocument/2006/relationships/image" Target="../media/a0a45648_86a6_11e9_8101_003048fd731b_f51b3d30_281b_11ed_a30f_00259070b48710.jpeg"/><Relationship Id="rId11" Type="http://schemas.openxmlformats.org/officeDocument/2006/relationships/image" Target="../media/e825a814_3767_11ea_810f_003048fd731b_cfd33622_41a5_11ea_810f_003048fd731b11.png"/><Relationship Id="rId12" Type="http://schemas.openxmlformats.org/officeDocument/2006/relationships/image" Target="../media/6bbade7f_7c9e_11ea_8111_003048fd731b_f51b3d40_281b_11ed_a30f_00259070b48712.jpeg"/><Relationship Id="rId13" Type="http://schemas.openxmlformats.org/officeDocument/2006/relationships/image" Target="../media/e825a816_3767_11ea_810f_003048fd731b_f51b3d3b_281b_11ed_a30f_00259070b48713.jpeg"/><Relationship Id="rId14" Type="http://schemas.openxmlformats.org/officeDocument/2006/relationships/image" Target="../media/394360e7_c40a_11ea_8158_003048fd731b_4396be14_0312_11ef_a5a4_047c1617b14314.jpeg"/><Relationship Id="rId15" Type="http://schemas.openxmlformats.org/officeDocument/2006/relationships/image" Target="../media/394360e9_c40a_11ea_8158_003048fd731b_4396be16_0312_11ef_a5a4_047c1617b14315.jpeg"/><Relationship Id="rId16" Type="http://schemas.openxmlformats.org/officeDocument/2006/relationships/image" Target="../media/1fcb315e_5f91_11eb_822d_003048fd731b_4396be18_0312_11ef_a5a4_047c1617b14316.jpeg"/><Relationship Id="rId17" Type="http://schemas.openxmlformats.org/officeDocument/2006/relationships/image" Target="../media/a0a4567c_86a6_11e9_8101_003048fd731b_f51b3d29_281b_11ed_a30f_00259070b48717.jpeg"/><Relationship Id="rId18" Type="http://schemas.openxmlformats.org/officeDocument/2006/relationships/image" Target="../media/a0a456a1_86a6_11e9_8101_003048fd731b_4396be1d_0312_11ef_a5a4_047c1617b14318.jpeg"/><Relationship Id="rId19" Type="http://schemas.openxmlformats.org/officeDocument/2006/relationships/image" Target="../media/a0a45687_86a6_11e9_8101_003048fd731b_f51b3cff_281b_11ed_a30f_00259070b48719.jpeg"/><Relationship Id="rId20" Type="http://schemas.openxmlformats.org/officeDocument/2006/relationships/image" Target="../media/a0a4569f_86a6_11e9_8101_003048fd731b_4396be23_0312_11ef_a5a4_047c1617b14320.jpeg"/><Relationship Id="rId21" Type="http://schemas.openxmlformats.org/officeDocument/2006/relationships/image" Target="../media/a0a4568b_86a6_11e9_8101_003048fd731b_4396be25_0312_11ef_a5a4_047c1617b14321.jpeg"/><Relationship Id="rId22" Type="http://schemas.openxmlformats.org/officeDocument/2006/relationships/image" Target="../media/a0a456a5_86a6_11e9_8101_003048fd731b_f51b3d1b_281b_11ed_a30f_00259070b48722.jpeg"/><Relationship Id="rId23" Type="http://schemas.openxmlformats.org/officeDocument/2006/relationships/image" Target="../media/a0a456a7_86a6_11e9_8101_003048fd731b_f51b3cbf_281b_11ed_a30f_00259070b48723.jpeg"/><Relationship Id="rId24" Type="http://schemas.openxmlformats.org/officeDocument/2006/relationships/image" Target="../media/a0a45681_86a6_11e9_8101_003048fd731b_f51b3cb1_281b_11ed_a30f_00259070b48724.jpeg"/><Relationship Id="rId25" Type="http://schemas.openxmlformats.org/officeDocument/2006/relationships/image" Target="../media/a0a45684_86a6_11e9_8101_003048fd731b_f51b3cb8_281b_11ed_a30f_00259070b48725.jpeg"/><Relationship Id="rId26" Type="http://schemas.openxmlformats.org/officeDocument/2006/relationships/image" Target="../media/ccf1937b_ffba_11e9_810b_003048fd731b_f51b3d22_281b_11ed_a30f_00259070b48726.jpeg"/><Relationship Id="rId27" Type="http://schemas.openxmlformats.org/officeDocument/2006/relationships/image" Target="../media/a0a45669_86a6_11e9_8101_003048fd731b_5352f05e_57f4_11ea_810f_003048fd731b27.jpeg"/><Relationship Id="rId28" Type="http://schemas.openxmlformats.org/officeDocument/2006/relationships/image" Target="../media/bde62662_091f_11eb_81b8_003048fd731b_f51b3d48_281b_11ed_a30f_00259070b487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548" descr="Image_5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549" descr="Image_54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50" descr="Image_5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551" descr="Image_5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552" descr="Image_55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553" descr="Image_55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7" name="Image_554" descr="Image_5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8" name="Image_555" descr="Image_5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9" name="Image_556" descr="Image_55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0" name="Image_557" descr="Image_55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1" name="Image_558" descr="Image_55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2" name="Image_559" descr="Image_55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3" name="Image_560" descr="Image_56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4" name="Image_561" descr="Image_56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5" name="Image_562" descr="Image_56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6" name="Image_563" descr="Image_56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7" name="Image_565" descr="Image_56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8" name="Image_566" descr="Image_56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567" descr="Image_56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568" descr="Image_56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569" descr="Image_56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2" name="Image_570" descr="Image_57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571" descr="Image_57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4" name="Image_572" descr="Image_57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5" name="Image_573" descr="Image_57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6" name="Image_574" descr="Image_57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7" name="Image_575" descr="Image_57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28" name="Image_576" descr="Image_57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SUM(J2:J51)</f>
        <v>0</v>
      </c>
      <c r="K1" s="4" t="s">
        <v>9</v>
      </c>
      <c r="L1" s="5"/>
    </row>
    <row r="2" spans="1:12">
      <c r="A2" s="1"/>
      <c r="B2" s="1">
        <v>882875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2</v>
      </c>
      <c r="J2" s="1" t="s">
        <v>14</v>
      </c>
      <c r="K2" s="2"/>
      <c r="L2" s="5">
        <f>K2*2645.53</f>
        <v>0</v>
      </c>
    </row>
    <row r="3" spans="1:12" customHeight="1" ht="105">
      <c r="A3" s="1"/>
      <c r="B3" s="1">
        <v>822493</v>
      </c>
      <c r="C3" s="1" t="s">
        <v>15</v>
      </c>
      <c r="D3" s="1"/>
      <c r="E3" s="3" t="s">
        <v>16</v>
      </c>
      <c r="F3" s="1" t="s">
        <v>17</v>
      </c>
      <c r="G3" s="1">
        <v>3</v>
      </c>
      <c r="H3" s="1">
        <v>0</v>
      </c>
      <c r="I3" s="1">
        <v>0</v>
      </c>
      <c r="J3" s="1" t="s">
        <v>14</v>
      </c>
      <c r="K3" s="2"/>
      <c r="L3" s="5">
        <f>K3*2184.91</f>
        <v>0</v>
      </c>
    </row>
    <row r="4" spans="1:12" customHeight="1" ht="105">
      <c r="A4" s="1"/>
      <c r="B4" s="1">
        <v>822491</v>
      </c>
      <c r="C4" s="1" t="s">
        <v>18</v>
      </c>
      <c r="D4" s="1" t="s">
        <v>19</v>
      </c>
      <c r="E4" s="3" t="s">
        <v>20</v>
      </c>
      <c r="F4" s="1" t="s">
        <v>21</v>
      </c>
      <c r="G4" s="1">
        <v>1</v>
      </c>
      <c r="H4" s="1">
        <v>0</v>
      </c>
      <c r="I4" s="1">
        <v>0</v>
      </c>
      <c r="J4" s="1" t="s">
        <v>14</v>
      </c>
      <c r="K4" s="2"/>
      <c r="L4" s="5">
        <f>K4*3862.26</f>
        <v>0</v>
      </c>
    </row>
    <row r="5" spans="1:12" customHeight="1" ht="105">
      <c r="A5" s="1"/>
      <c r="B5" s="1">
        <v>832500</v>
      </c>
      <c r="C5" s="1" t="s">
        <v>22</v>
      </c>
      <c r="D5" s="1" t="s">
        <v>23</v>
      </c>
      <c r="E5" s="3" t="s">
        <v>24</v>
      </c>
      <c r="F5" s="1" t="s">
        <v>25</v>
      </c>
      <c r="G5" s="1">
        <v>2</v>
      </c>
      <c r="H5" s="1">
        <v>0</v>
      </c>
      <c r="I5" s="1">
        <v>0</v>
      </c>
      <c r="J5" s="1" t="s">
        <v>14</v>
      </c>
      <c r="K5" s="2"/>
      <c r="L5" s="5">
        <f>K5*5102.21</f>
        <v>0</v>
      </c>
    </row>
    <row r="6" spans="1:12" customHeight="1" ht="105">
      <c r="A6" s="1"/>
      <c r="B6" s="1">
        <v>832501</v>
      </c>
      <c r="C6" s="1" t="s">
        <v>26</v>
      </c>
      <c r="D6" s="1" t="s">
        <v>27</v>
      </c>
      <c r="E6" s="3" t="s">
        <v>28</v>
      </c>
      <c r="F6" s="1" t="s">
        <v>29</v>
      </c>
      <c r="G6" s="1">
        <v>5</v>
      </c>
      <c r="H6" s="1">
        <v>0</v>
      </c>
      <c r="I6" s="1">
        <v>0</v>
      </c>
      <c r="J6" s="1" t="s">
        <v>14</v>
      </c>
      <c r="K6" s="2"/>
      <c r="L6" s="5">
        <f>K6*4995.40</f>
        <v>0</v>
      </c>
    </row>
    <row r="7" spans="1:12" customHeight="1" ht="105">
      <c r="A7" s="1"/>
      <c r="B7" s="1">
        <v>827078</v>
      </c>
      <c r="C7" s="1" t="s">
        <v>30</v>
      </c>
      <c r="D7" s="1" t="s">
        <v>31</v>
      </c>
      <c r="E7" s="3" t="s">
        <v>32</v>
      </c>
      <c r="F7" s="1" t="s">
        <v>33</v>
      </c>
      <c r="G7" s="1">
        <v>1</v>
      </c>
      <c r="H7" s="1">
        <v>0</v>
      </c>
      <c r="I7" s="1">
        <v>0</v>
      </c>
      <c r="J7" s="1" t="s">
        <v>14</v>
      </c>
      <c r="K7" s="2"/>
      <c r="L7" s="5">
        <f>K7*6286.43</f>
        <v>0</v>
      </c>
    </row>
    <row r="8" spans="1:12" customHeight="1" ht="105">
      <c r="A8" s="1"/>
      <c r="B8" s="1">
        <v>822490</v>
      </c>
      <c r="C8" s="1" t="s">
        <v>34</v>
      </c>
      <c r="D8" s="1" t="s">
        <v>35</v>
      </c>
      <c r="E8" s="3" t="s">
        <v>36</v>
      </c>
      <c r="F8" s="1" t="s">
        <v>37</v>
      </c>
      <c r="G8" s="1">
        <v>2</v>
      </c>
      <c r="H8" s="1">
        <v>0</v>
      </c>
      <c r="I8" s="1">
        <v>0</v>
      </c>
      <c r="J8" s="1" t="s">
        <v>14</v>
      </c>
      <c r="K8" s="2"/>
      <c r="L8" s="5">
        <f>K8*2385.47</f>
        <v>0</v>
      </c>
    </row>
    <row r="9" spans="1:12" customHeight="1" ht="105">
      <c r="A9" s="1"/>
      <c r="B9" s="1">
        <v>832502</v>
      </c>
      <c r="C9" s="1" t="s">
        <v>38</v>
      </c>
      <c r="D9" s="1" t="s">
        <v>39</v>
      </c>
      <c r="E9" s="3" t="s">
        <v>40</v>
      </c>
      <c r="F9" s="1" t="s">
        <v>41</v>
      </c>
      <c r="G9" s="1">
        <v>1</v>
      </c>
      <c r="H9" s="1">
        <v>0</v>
      </c>
      <c r="I9" s="1">
        <v>0</v>
      </c>
      <c r="J9" s="1" t="s">
        <v>14</v>
      </c>
      <c r="K9" s="2"/>
      <c r="L9" s="5">
        <f>K9*3017.05</f>
        <v>0</v>
      </c>
    </row>
    <row r="10" spans="1:12" customHeight="1" ht="105">
      <c r="A10" s="1"/>
      <c r="B10" s="1">
        <v>825023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46</v>
      </c>
      <c r="H10" s="1">
        <v>0</v>
      </c>
      <c r="I10" s="1">
        <v>1</v>
      </c>
      <c r="J10" s="1" t="s">
        <v>14</v>
      </c>
      <c r="K10" s="2"/>
      <c r="L10" s="5">
        <f>K10*3089.81</f>
        <v>0</v>
      </c>
    </row>
    <row r="11" spans="1:12" customHeight="1" ht="105">
      <c r="A11" s="1"/>
      <c r="B11" s="1">
        <v>825020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K11*1791.04</f>
        <v>0</v>
      </c>
    </row>
    <row r="12" spans="1:12" customHeight="1" ht="105">
      <c r="A12" s="1"/>
      <c r="B12" s="1">
        <v>822489</v>
      </c>
      <c r="C12" s="1" t="s">
        <v>51</v>
      </c>
      <c r="D12" s="1" t="s">
        <v>52</v>
      </c>
      <c r="E12" s="3" t="s">
        <v>53</v>
      </c>
      <c r="F12" s="1" t="s">
        <v>54</v>
      </c>
      <c r="G12" s="1">
        <v>8</v>
      </c>
      <c r="H12" s="1">
        <v>0</v>
      </c>
      <c r="I12" s="1">
        <v>0</v>
      </c>
      <c r="J12" s="1" t="s">
        <v>14</v>
      </c>
      <c r="K12" s="2"/>
      <c r="L12" s="5">
        <f>K12*1162.55</f>
        <v>0</v>
      </c>
    </row>
    <row r="13" spans="1:12" customHeight="1" ht="105">
      <c r="A13" s="1"/>
      <c r="B13" s="1">
        <v>825021</v>
      </c>
      <c r="C13" s="1" t="s">
        <v>55</v>
      </c>
      <c r="D13" s="1" t="s">
        <v>56</v>
      </c>
      <c r="E13" s="3" t="s">
        <v>57</v>
      </c>
      <c r="F13" s="1" t="s">
        <v>58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K13*0.00</f>
        <v>0</v>
      </c>
    </row>
    <row r="14" spans="1:12" customHeight="1" ht="105">
      <c r="A14" s="1"/>
      <c r="B14" s="1">
        <v>826971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1</v>
      </c>
      <c r="H14" s="1">
        <v>0</v>
      </c>
      <c r="I14" s="1">
        <v>0</v>
      </c>
      <c r="J14" s="1" t="s">
        <v>14</v>
      </c>
      <c r="K14" s="2"/>
      <c r="L14" s="5">
        <f>K14*4866.91</f>
        <v>0</v>
      </c>
    </row>
    <row r="15" spans="1:12" customHeight="1" ht="105">
      <c r="A15" s="1"/>
      <c r="B15" s="1">
        <v>825022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K15*3359.16</f>
        <v>0</v>
      </c>
    </row>
    <row r="16" spans="1:12" customHeight="1" ht="105">
      <c r="A16" s="1"/>
      <c r="B16" s="1">
        <v>827992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1</v>
      </c>
      <c r="H16" s="1">
        <v>0</v>
      </c>
      <c r="I16" s="1">
        <v>0</v>
      </c>
      <c r="J16" s="1" t="s">
        <v>14</v>
      </c>
      <c r="K16" s="2"/>
      <c r="L16" s="5">
        <f>K16*1061.93</f>
        <v>0</v>
      </c>
    </row>
    <row r="17" spans="1:12" customHeight="1" ht="105">
      <c r="A17" s="1"/>
      <c r="B17" s="1">
        <v>827993</v>
      </c>
      <c r="C17" s="1" t="s">
        <v>71</v>
      </c>
      <c r="D17" s="1" t="s">
        <v>72</v>
      </c>
      <c r="E17" s="3" t="s">
        <v>73</v>
      </c>
      <c r="F17" s="1" t="s">
        <v>74</v>
      </c>
      <c r="G17" s="1">
        <v>2</v>
      </c>
      <c r="H17" s="1">
        <v>0</v>
      </c>
      <c r="I17" s="1">
        <v>0</v>
      </c>
      <c r="J17" s="1" t="s">
        <v>14</v>
      </c>
      <c r="K17" s="2"/>
      <c r="L17" s="5">
        <f>K17*1622.30</f>
        <v>0</v>
      </c>
    </row>
    <row r="18" spans="1:12" customHeight="1" ht="105">
      <c r="A18" s="1"/>
      <c r="B18" s="1">
        <v>832504</v>
      </c>
      <c r="C18" s="1" t="s">
        <v>75</v>
      </c>
      <c r="D18" s="1" t="s">
        <v>76</v>
      </c>
      <c r="E18" s="3" t="s">
        <v>77</v>
      </c>
      <c r="F18" s="1" t="s">
        <v>78</v>
      </c>
      <c r="G18" s="1">
        <v>1</v>
      </c>
      <c r="H18" s="1">
        <v>0</v>
      </c>
      <c r="I18" s="1">
        <v>0</v>
      </c>
      <c r="J18" s="1" t="s">
        <v>14</v>
      </c>
      <c r="K18" s="2"/>
      <c r="L18" s="5">
        <f>K18*1637.78</f>
        <v>0</v>
      </c>
    </row>
    <row r="19" spans="1:12" customHeight="1" ht="105">
      <c r="A19" s="1"/>
      <c r="B19" s="1">
        <v>822510</v>
      </c>
      <c r="C19" s="1" t="s">
        <v>79</v>
      </c>
      <c r="D19" s="1" t="s">
        <v>80</v>
      </c>
      <c r="E19" s="3" t="s">
        <v>81</v>
      </c>
      <c r="F19" s="1" t="s">
        <v>82</v>
      </c>
      <c r="G19" s="1">
        <v>1</v>
      </c>
      <c r="H19" s="1" t="s">
        <v>83</v>
      </c>
      <c r="I19" s="1">
        <v>0</v>
      </c>
      <c r="J19" s="1" t="s">
        <v>14</v>
      </c>
      <c r="K19" s="2"/>
      <c r="L19" s="5">
        <f>K19*10137.00</f>
        <v>0</v>
      </c>
    </row>
    <row r="20" spans="1:12" customHeight="1" ht="53">
      <c r="A20" s="1"/>
      <c r="B20" s="1">
        <v>822521</v>
      </c>
      <c r="C20" s="1" t="s">
        <v>84</v>
      </c>
      <c r="D20" s="1" t="s">
        <v>85</v>
      </c>
      <c r="E20" s="3" t="s">
        <v>86</v>
      </c>
      <c r="F20" s="1" t="s">
        <v>87</v>
      </c>
      <c r="G20" s="1">
        <v>0</v>
      </c>
      <c r="H20" s="1">
        <v>2</v>
      </c>
      <c r="I20" s="1">
        <v>0</v>
      </c>
      <c r="J20" s="1" t="s">
        <v>14</v>
      </c>
      <c r="K20" s="2"/>
      <c r="L20" s="5">
        <f>K20*4193.00</f>
        <v>0</v>
      </c>
    </row>
    <row r="21" spans="1:12" customHeight="1" ht="53">
      <c r="A21" s="1"/>
      <c r="B21" s="1">
        <v>822522</v>
      </c>
      <c r="C21" s="1" t="s">
        <v>88</v>
      </c>
      <c r="D21" s="1" t="s">
        <v>89</v>
      </c>
      <c r="E21" s="3" t="s">
        <v>90</v>
      </c>
      <c r="F21" s="1" t="s">
        <v>91</v>
      </c>
      <c r="G21" s="1">
        <v>0</v>
      </c>
      <c r="H21" s="1">
        <v>3</v>
      </c>
      <c r="I21" s="1">
        <v>0</v>
      </c>
      <c r="J21" s="1" t="s">
        <v>14</v>
      </c>
      <c r="K21" s="2"/>
      <c r="L21" s="5">
        <f>K21*4428.00</f>
        <v>0</v>
      </c>
    </row>
    <row r="22" spans="1:12" customHeight="1" ht="105">
      <c r="A22" s="1"/>
      <c r="B22" s="1">
        <v>822514</v>
      </c>
      <c r="C22" s="1" t="s">
        <v>92</v>
      </c>
      <c r="D22" s="1" t="s">
        <v>93</v>
      </c>
      <c r="E22" s="3" t="s">
        <v>94</v>
      </c>
      <c r="F22" s="1" t="s">
        <v>95</v>
      </c>
      <c r="G22" s="1">
        <v>5</v>
      </c>
      <c r="H22" s="1" t="s">
        <v>96</v>
      </c>
      <c r="I22" s="1">
        <v>0</v>
      </c>
      <c r="J22" s="1" t="s">
        <v>14</v>
      </c>
      <c r="K22" s="2"/>
      <c r="L22" s="5">
        <f>K22*864.00</f>
        <v>0</v>
      </c>
    </row>
    <row r="23" spans="1:12" customHeight="1" ht="53">
      <c r="A23" s="1"/>
      <c r="B23" s="1">
        <v>822520</v>
      </c>
      <c r="C23" s="1" t="s">
        <v>97</v>
      </c>
      <c r="D23" s="1" t="s">
        <v>98</v>
      </c>
      <c r="E23" s="3" t="s">
        <v>99</v>
      </c>
      <c r="F23" s="1" t="s">
        <v>100</v>
      </c>
      <c r="G23" s="1">
        <v>0</v>
      </c>
      <c r="H23" s="1">
        <v>5</v>
      </c>
      <c r="I23" s="1">
        <v>0</v>
      </c>
      <c r="J23" s="1" t="s">
        <v>14</v>
      </c>
      <c r="K23" s="2"/>
      <c r="L23" s="5">
        <f>K23*3241.00</f>
        <v>0</v>
      </c>
    </row>
    <row r="24" spans="1:12" customHeight="1" ht="53">
      <c r="A24" s="1"/>
      <c r="B24" s="1">
        <v>877711</v>
      </c>
      <c r="C24" s="1" t="s">
        <v>101</v>
      </c>
      <c r="D24" s="1" t="s">
        <v>102</v>
      </c>
      <c r="E24" s="3" t="s">
        <v>103</v>
      </c>
      <c r="F24" s="1" t="s">
        <v>104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K24*1998.00</f>
        <v>0</v>
      </c>
    </row>
    <row r="25" spans="1:12" customHeight="1" ht="21">
      <c r="A25" s="1"/>
      <c r="B25" s="1">
        <v>822515</v>
      </c>
      <c r="C25" s="1" t="s">
        <v>105</v>
      </c>
      <c r="D25" s="1" t="s">
        <v>106</v>
      </c>
      <c r="E25" s="3" t="s">
        <v>107</v>
      </c>
      <c r="F25" s="1" t="s">
        <v>108</v>
      </c>
      <c r="G25" s="1">
        <v>4</v>
      </c>
      <c r="H25" s="1" t="s">
        <v>96</v>
      </c>
      <c r="I25" s="1">
        <v>0</v>
      </c>
      <c r="J25" s="1" t="s">
        <v>14</v>
      </c>
      <c r="K25" s="2"/>
      <c r="L25" s="5">
        <f>K25*827.00</f>
        <v>0</v>
      </c>
    </row>
    <row r="26" spans="1:12" customHeight="1" ht="21">
      <c r="A26" s="1"/>
      <c r="B26" s="1">
        <v>822516</v>
      </c>
      <c r="C26" s="1" t="s">
        <v>109</v>
      </c>
      <c r="D26" s="1" t="s">
        <v>110</v>
      </c>
      <c r="E26" s="3" t="s">
        <v>111</v>
      </c>
      <c r="F26" s="1" t="s">
        <v>112</v>
      </c>
      <c r="G26" s="1">
        <v>4</v>
      </c>
      <c r="H26" s="1" t="s">
        <v>96</v>
      </c>
      <c r="I26" s="1">
        <v>0</v>
      </c>
      <c r="J26" s="1" t="s">
        <v>14</v>
      </c>
      <c r="K26" s="2"/>
      <c r="L26" s="5">
        <f>K26*919.00</f>
        <v>0</v>
      </c>
    </row>
    <row r="27" spans="1:12" customHeight="1" ht="21">
      <c r="A27" s="1"/>
      <c r="B27" s="1">
        <v>822517</v>
      </c>
      <c r="C27" s="1" t="s">
        <v>113</v>
      </c>
      <c r="D27" s="1" t="s">
        <v>114</v>
      </c>
      <c r="E27" s="3" t="s">
        <v>115</v>
      </c>
      <c r="F27" s="1" t="s">
        <v>116</v>
      </c>
      <c r="G27" s="1">
        <v>3</v>
      </c>
      <c r="H27" s="1">
        <v>0</v>
      </c>
      <c r="I27" s="1">
        <v>0</v>
      </c>
      <c r="J27" s="1" t="s">
        <v>14</v>
      </c>
      <c r="K27" s="2"/>
      <c r="L27" s="5">
        <f>K27*1140.00</f>
        <v>0</v>
      </c>
    </row>
    <row r="28" spans="1:12" customHeight="1" ht="21">
      <c r="A28" s="1"/>
      <c r="B28" s="1">
        <v>822518</v>
      </c>
      <c r="C28" s="1" t="s">
        <v>117</v>
      </c>
      <c r="D28" s="1" t="s">
        <v>118</v>
      </c>
      <c r="E28" s="3" t="s">
        <v>119</v>
      </c>
      <c r="F28" s="1" t="s">
        <v>120</v>
      </c>
      <c r="G28" s="1">
        <v>1</v>
      </c>
      <c r="H28" s="1" t="s">
        <v>121</v>
      </c>
      <c r="I28" s="1">
        <v>0</v>
      </c>
      <c r="J28" s="1" t="s">
        <v>14</v>
      </c>
      <c r="K28" s="2"/>
      <c r="L28" s="5">
        <f>K28*1383.00</f>
        <v>0</v>
      </c>
    </row>
    <row r="29" spans="1:12" customHeight="1" ht="21">
      <c r="A29" s="1"/>
      <c r="B29" s="1">
        <v>822519</v>
      </c>
      <c r="C29" s="1" t="s">
        <v>122</v>
      </c>
      <c r="D29" s="1" t="s">
        <v>123</v>
      </c>
      <c r="E29" s="3" t="s">
        <v>124</v>
      </c>
      <c r="F29" s="1" t="s">
        <v>125</v>
      </c>
      <c r="G29" s="1">
        <v>1</v>
      </c>
      <c r="H29" s="1" t="s">
        <v>96</v>
      </c>
      <c r="I29" s="1">
        <v>0</v>
      </c>
      <c r="J29" s="1" t="s">
        <v>14</v>
      </c>
      <c r="K29" s="2"/>
      <c r="L29" s="5">
        <f>K29*1770.00</f>
        <v>0</v>
      </c>
    </row>
    <row r="30" spans="1:12" customHeight="1" ht="105">
      <c r="A30" s="1"/>
      <c r="B30" s="1">
        <v>822523</v>
      </c>
      <c r="C30" s="1" t="s">
        <v>126</v>
      </c>
      <c r="D30" s="1" t="s">
        <v>127</v>
      </c>
      <c r="E30" s="3" t="s">
        <v>128</v>
      </c>
      <c r="F30" s="1" t="s">
        <v>129</v>
      </c>
      <c r="G30" s="1">
        <v>4</v>
      </c>
      <c r="H30" s="1" t="s">
        <v>83</v>
      </c>
      <c r="I30" s="1">
        <v>0</v>
      </c>
      <c r="J30" s="1" t="s">
        <v>14</v>
      </c>
      <c r="K30" s="2"/>
      <c r="L30" s="5">
        <f>K30*1881.00</f>
        <v>0</v>
      </c>
    </row>
    <row r="31" spans="1:12">
      <c r="A31" s="1"/>
      <c r="B31" s="1">
        <v>822524</v>
      </c>
      <c r="C31" s="1" t="s">
        <v>130</v>
      </c>
      <c r="D31" s="1" t="s">
        <v>131</v>
      </c>
      <c r="E31" s="3" t="s">
        <v>132</v>
      </c>
      <c r="F31" s="1" t="s">
        <v>133</v>
      </c>
      <c r="G31" s="1">
        <v>10</v>
      </c>
      <c r="H31" s="1" t="s">
        <v>96</v>
      </c>
      <c r="I31" s="1">
        <v>0</v>
      </c>
      <c r="J31" s="1" t="s">
        <v>14</v>
      </c>
      <c r="K31" s="2"/>
      <c r="L31" s="5">
        <f>K31*549.00</f>
        <v>0</v>
      </c>
    </row>
    <row r="32" spans="1:12">
      <c r="A32" s="1"/>
      <c r="B32" s="1">
        <v>822525</v>
      </c>
      <c r="C32" s="1" t="s">
        <v>134</v>
      </c>
      <c r="D32" s="1" t="s">
        <v>135</v>
      </c>
      <c r="E32" s="3" t="s">
        <v>136</v>
      </c>
      <c r="F32" s="1" t="s">
        <v>137</v>
      </c>
      <c r="G32" s="1">
        <v>10</v>
      </c>
      <c r="H32" s="1" t="s">
        <v>96</v>
      </c>
      <c r="I32" s="1">
        <v>0</v>
      </c>
      <c r="J32" s="1" t="s">
        <v>14</v>
      </c>
      <c r="K32" s="2"/>
      <c r="L32" s="5">
        <f>K32*614.00</f>
        <v>0</v>
      </c>
    </row>
    <row r="33" spans="1:12">
      <c r="A33" s="1"/>
      <c r="B33" s="1">
        <v>822526</v>
      </c>
      <c r="C33" s="1" t="s">
        <v>138</v>
      </c>
      <c r="D33" s="1" t="s">
        <v>139</v>
      </c>
      <c r="E33" s="3" t="s">
        <v>140</v>
      </c>
      <c r="F33" s="1" t="s">
        <v>141</v>
      </c>
      <c r="G33" s="1">
        <v>4</v>
      </c>
      <c r="H33" s="1" t="s">
        <v>121</v>
      </c>
      <c r="I33" s="1">
        <v>0</v>
      </c>
      <c r="J33" s="1" t="s">
        <v>14</v>
      </c>
      <c r="K33" s="2"/>
      <c r="L33" s="5">
        <f>K33*711.00</f>
        <v>0</v>
      </c>
    </row>
    <row r="34" spans="1:12">
      <c r="A34" s="1"/>
      <c r="B34" s="1">
        <v>822527</v>
      </c>
      <c r="C34" s="1" t="s">
        <v>142</v>
      </c>
      <c r="D34" s="1" t="s">
        <v>143</v>
      </c>
      <c r="E34" s="3" t="s">
        <v>144</v>
      </c>
      <c r="F34" s="1" t="s">
        <v>145</v>
      </c>
      <c r="G34" s="1">
        <v>1</v>
      </c>
      <c r="H34" s="1" t="s">
        <v>121</v>
      </c>
      <c r="I34" s="1">
        <v>0</v>
      </c>
      <c r="J34" s="1" t="s">
        <v>14</v>
      </c>
      <c r="K34" s="2"/>
      <c r="L34" s="5">
        <f>K34*811.00</f>
        <v>0</v>
      </c>
    </row>
    <row r="35" spans="1:12">
      <c r="A35" s="1"/>
      <c r="B35" s="1">
        <v>822528</v>
      </c>
      <c r="C35" s="1" t="s">
        <v>146</v>
      </c>
      <c r="D35" s="1" t="s">
        <v>147</v>
      </c>
      <c r="E35" s="3" t="s">
        <v>148</v>
      </c>
      <c r="F35" s="1" t="s">
        <v>149</v>
      </c>
      <c r="G35" s="1">
        <v>1</v>
      </c>
      <c r="H35" s="1" t="s">
        <v>46</v>
      </c>
      <c r="I35" s="1">
        <v>0</v>
      </c>
      <c r="J35" s="1" t="s">
        <v>14</v>
      </c>
      <c r="K35" s="2"/>
      <c r="L35" s="5">
        <f>K35*1321.00</f>
        <v>0</v>
      </c>
    </row>
    <row r="36" spans="1:12">
      <c r="A36" s="1"/>
      <c r="B36" s="1">
        <v>822529</v>
      </c>
      <c r="C36" s="1" t="s">
        <v>150</v>
      </c>
      <c r="D36" s="1" t="s">
        <v>151</v>
      </c>
      <c r="E36" s="3" t="s">
        <v>152</v>
      </c>
      <c r="F36" s="1" t="s">
        <v>153</v>
      </c>
      <c r="G36" s="1">
        <v>3</v>
      </c>
      <c r="H36" s="1" t="s">
        <v>83</v>
      </c>
      <c r="I36" s="1">
        <v>0</v>
      </c>
      <c r="J36" s="1" t="s">
        <v>14</v>
      </c>
      <c r="K36" s="2"/>
      <c r="L36" s="5">
        <f>K36*1987.00</f>
        <v>0</v>
      </c>
    </row>
    <row r="37" spans="1:12">
      <c r="A37" s="1"/>
      <c r="B37" s="1">
        <v>822530</v>
      </c>
      <c r="C37" s="1" t="s">
        <v>154</v>
      </c>
      <c r="D37" s="1" t="s">
        <v>155</v>
      </c>
      <c r="E37" s="3" t="s">
        <v>156</v>
      </c>
      <c r="F37" s="1" t="s">
        <v>157</v>
      </c>
      <c r="G37" s="1">
        <v>1</v>
      </c>
      <c r="H37" s="1">
        <v>2</v>
      </c>
      <c r="I37" s="1">
        <v>0</v>
      </c>
      <c r="J37" s="1" t="s">
        <v>14</v>
      </c>
      <c r="K37" s="2"/>
      <c r="L37" s="5">
        <f>K37*2452.00</f>
        <v>0</v>
      </c>
    </row>
    <row r="38" spans="1:12">
      <c r="A38" s="1"/>
      <c r="B38" s="1">
        <v>822531</v>
      </c>
      <c r="C38" s="1" t="s">
        <v>158</v>
      </c>
      <c r="D38" s="1" t="s">
        <v>159</v>
      </c>
      <c r="E38" s="3" t="s">
        <v>160</v>
      </c>
      <c r="F38" s="1" t="s">
        <v>161</v>
      </c>
      <c r="G38" s="1">
        <v>1</v>
      </c>
      <c r="H38" s="1">
        <v>8</v>
      </c>
      <c r="I38" s="1">
        <v>0</v>
      </c>
      <c r="J38" s="1" t="s">
        <v>14</v>
      </c>
      <c r="K38" s="2"/>
      <c r="L38" s="5">
        <f>K38*3008.00</f>
        <v>0</v>
      </c>
    </row>
    <row r="39" spans="1:12" customHeight="1" ht="105">
      <c r="A39" s="1"/>
      <c r="B39" s="1">
        <v>822512</v>
      </c>
      <c r="C39" s="1" t="s">
        <v>162</v>
      </c>
      <c r="D39" s="1" t="s">
        <v>163</v>
      </c>
      <c r="E39" s="3" t="s">
        <v>164</v>
      </c>
      <c r="F39" s="1" t="s">
        <v>165</v>
      </c>
      <c r="G39" s="1">
        <v>4</v>
      </c>
      <c r="H39" s="1" t="s">
        <v>96</v>
      </c>
      <c r="I39" s="1">
        <v>0</v>
      </c>
      <c r="J39" s="1" t="s">
        <v>14</v>
      </c>
      <c r="K39" s="2"/>
      <c r="L39" s="5">
        <f>K39*7340.00</f>
        <v>0</v>
      </c>
    </row>
    <row r="40" spans="1:12" customHeight="1" ht="105">
      <c r="A40" s="1"/>
      <c r="B40" s="1">
        <v>822513</v>
      </c>
      <c r="C40" s="1" t="s">
        <v>166</v>
      </c>
      <c r="D40" s="1" t="s">
        <v>167</v>
      </c>
      <c r="E40" s="3" t="s">
        <v>168</v>
      </c>
      <c r="F40" s="1" t="s">
        <v>169</v>
      </c>
      <c r="G40" s="1">
        <v>0</v>
      </c>
      <c r="H40" s="1" t="s">
        <v>83</v>
      </c>
      <c r="I40" s="1">
        <v>0</v>
      </c>
      <c r="J40" s="1" t="s">
        <v>14</v>
      </c>
      <c r="K40" s="2"/>
      <c r="L40" s="5">
        <f>K40*15135.00</f>
        <v>0</v>
      </c>
    </row>
    <row r="41" spans="1:12" customHeight="1" ht="105">
      <c r="A41" s="1"/>
      <c r="B41" s="1">
        <v>824484</v>
      </c>
      <c r="C41" s="1" t="s">
        <v>170</v>
      </c>
      <c r="D41" s="1" t="s">
        <v>171</v>
      </c>
      <c r="E41" s="3" t="s">
        <v>172</v>
      </c>
      <c r="F41" s="1" t="s">
        <v>173</v>
      </c>
      <c r="G41" s="1">
        <v>3</v>
      </c>
      <c r="H41" s="1">
        <v>0</v>
      </c>
      <c r="I41" s="1">
        <v>0</v>
      </c>
      <c r="J41" s="1" t="s">
        <v>14</v>
      </c>
      <c r="K41" s="2"/>
      <c r="L41" s="5">
        <f>K41*5518.00</f>
        <v>0</v>
      </c>
    </row>
    <row r="42" spans="1:12">
      <c r="A42" s="1"/>
      <c r="B42" s="1">
        <v>822501</v>
      </c>
      <c r="C42" s="1" t="s">
        <v>174</v>
      </c>
      <c r="D42" s="1" t="s">
        <v>175</v>
      </c>
      <c r="E42" s="3" t="s">
        <v>176</v>
      </c>
      <c r="F42" s="1" t="s">
        <v>177</v>
      </c>
      <c r="G42" s="1" t="s">
        <v>46</v>
      </c>
      <c r="H42" s="1">
        <v>0</v>
      </c>
      <c r="I42" s="1">
        <v>0</v>
      </c>
      <c r="J42" s="1" t="s">
        <v>14</v>
      </c>
      <c r="K42" s="2"/>
      <c r="L42" s="5">
        <f>K42*100.62</f>
        <v>0</v>
      </c>
    </row>
    <row r="43" spans="1:12">
      <c r="A43" s="1"/>
      <c r="B43" s="1">
        <v>822502</v>
      </c>
      <c r="C43" s="1" t="s">
        <v>178</v>
      </c>
      <c r="D43" s="1" t="s">
        <v>179</v>
      </c>
      <c r="E43" s="3" t="s">
        <v>180</v>
      </c>
      <c r="F43" s="1" t="s">
        <v>181</v>
      </c>
      <c r="G43" s="1" t="s">
        <v>83</v>
      </c>
      <c r="H43" s="1">
        <v>0</v>
      </c>
      <c r="I43" s="1">
        <v>0</v>
      </c>
      <c r="J43" s="1" t="s">
        <v>14</v>
      </c>
      <c r="K43" s="2"/>
      <c r="L43" s="5">
        <f>K43*134.68</f>
        <v>0</v>
      </c>
    </row>
    <row r="44" spans="1:12">
      <c r="A44" s="1"/>
      <c r="B44" s="1">
        <v>822503</v>
      </c>
      <c r="C44" s="1" t="s">
        <v>182</v>
      </c>
      <c r="D44" s="1" t="s">
        <v>183</v>
      </c>
      <c r="E44" s="3" t="s">
        <v>184</v>
      </c>
      <c r="F44" s="1" t="s">
        <v>185</v>
      </c>
      <c r="G44" s="1">
        <v>10</v>
      </c>
      <c r="H44" s="1">
        <v>0</v>
      </c>
      <c r="I44" s="1">
        <v>0</v>
      </c>
      <c r="J44" s="1" t="s">
        <v>14</v>
      </c>
      <c r="K44" s="2"/>
      <c r="L44" s="5">
        <f>K44*170.28</f>
        <v>0</v>
      </c>
    </row>
    <row r="45" spans="1:12">
      <c r="A45" s="1"/>
      <c r="B45" s="1">
        <v>822504</v>
      </c>
      <c r="C45" s="1" t="s">
        <v>186</v>
      </c>
      <c r="D45" s="1" t="s">
        <v>187</v>
      </c>
      <c r="E45" s="3" t="s">
        <v>188</v>
      </c>
      <c r="F45" s="1" t="s">
        <v>189</v>
      </c>
      <c r="G45" s="1">
        <v>5</v>
      </c>
      <c r="H45" s="1">
        <v>0</v>
      </c>
      <c r="I45" s="1">
        <v>3</v>
      </c>
      <c r="J45" s="1" t="s">
        <v>14</v>
      </c>
      <c r="K45" s="2"/>
      <c r="L45" s="5">
        <f>K45*230.65</f>
        <v>0</v>
      </c>
    </row>
    <row r="46" spans="1:12">
      <c r="A46" s="1"/>
      <c r="B46" s="1">
        <v>822505</v>
      </c>
      <c r="C46" s="1" t="s">
        <v>190</v>
      </c>
      <c r="D46" s="1" t="s">
        <v>191</v>
      </c>
      <c r="E46" s="3" t="s">
        <v>192</v>
      </c>
      <c r="F46" s="1" t="s">
        <v>193</v>
      </c>
      <c r="G46" s="1">
        <v>8</v>
      </c>
      <c r="H46" s="1">
        <v>0</v>
      </c>
      <c r="I46" s="1">
        <v>0</v>
      </c>
      <c r="J46" s="1" t="s">
        <v>14</v>
      </c>
      <c r="K46" s="2"/>
      <c r="L46" s="5">
        <f>K46*270.90</f>
        <v>0</v>
      </c>
    </row>
    <row r="47" spans="1:12">
      <c r="A47" s="1"/>
      <c r="B47" s="1">
        <v>822506</v>
      </c>
      <c r="C47" s="1" t="s">
        <v>194</v>
      </c>
      <c r="D47" s="1" t="s">
        <v>195</v>
      </c>
      <c r="E47" s="3" t="s">
        <v>196</v>
      </c>
      <c r="F47" s="1" t="s">
        <v>197</v>
      </c>
      <c r="G47" s="1">
        <v>1</v>
      </c>
      <c r="H47" s="1">
        <v>0</v>
      </c>
      <c r="I47" s="1">
        <v>0</v>
      </c>
      <c r="J47" s="1" t="s">
        <v>14</v>
      </c>
      <c r="K47" s="2"/>
      <c r="L47" s="5">
        <f>K47*331.27</f>
        <v>0</v>
      </c>
    </row>
    <row r="48" spans="1:12">
      <c r="A48" s="1"/>
      <c r="B48" s="1">
        <v>822507</v>
      </c>
      <c r="C48" s="1" t="s">
        <v>198</v>
      </c>
      <c r="D48" s="1"/>
      <c r="E48" s="3" t="s">
        <v>199</v>
      </c>
      <c r="F48" s="1" t="s">
        <v>200</v>
      </c>
      <c r="G48" s="1">
        <v>4</v>
      </c>
      <c r="H48" s="1">
        <v>0</v>
      </c>
      <c r="I48" s="1">
        <v>0</v>
      </c>
      <c r="J48" s="1" t="s">
        <v>14</v>
      </c>
      <c r="K48" s="2"/>
      <c r="L48" s="5">
        <f>K48*1126.00</f>
        <v>0</v>
      </c>
    </row>
    <row r="49" spans="1:12">
      <c r="A49" s="1"/>
      <c r="B49" s="1">
        <v>822508</v>
      </c>
      <c r="C49" s="1" t="s">
        <v>201</v>
      </c>
      <c r="D49" s="1"/>
      <c r="E49" s="3" t="s">
        <v>202</v>
      </c>
      <c r="F49" s="1" t="s">
        <v>203</v>
      </c>
      <c r="G49" s="1">
        <v>2</v>
      </c>
      <c r="H49" s="1">
        <v>0</v>
      </c>
      <c r="I49" s="1">
        <v>0</v>
      </c>
      <c r="J49" s="1" t="s">
        <v>14</v>
      </c>
      <c r="K49" s="2"/>
      <c r="L49" s="5">
        <f>K49*1459.65</f>
        <v>0</v>
      </c>
    </row>
    <row r="50" spans="1:12">
      <c r="A50" s="1"/>
      <c r="B50" s="1">
        <v>822509</v>
      </c>
      <c r="C50" s="1" t="s">
        <v>204</v>
      </c>
      <c r="D50" s="1"/>
      <c r="E50" s="3" t="s">
        <v>205</v>
      </c>
      <c r="F50" s="1" t="s">
        <v>206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K50*2130.27</f>
        <v>0</v>
      </c>
    </row>
    <row r="51" spans="1:12" customHeight="1" ht="105">
      <c r="A51" s="1"/>
      <c r="B51" s="1">
        <v>829341</v>
      </c>
      <c r="C51" s="1" t="s">
        <v>207</v>
      </c>
      <c r="D51" s="1" t="s">
        <v>208</v>
      </c>
      <c r="E51" s="3" t="s">
        <v>209</v>
      </c>
      <c r="F51" s="1" t="s">
        <v>210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K51*7.74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A21"/>
    <mergeCell ref="A23:A24"/>
    <mergeCell ref="A25:A29"/>
    <mergeCell ref="A31:A38"/>
    <mergeCell ref="A42:A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2024-09-21T01:12:10+03:00</dcterms:created>
  <dcterms:modified xsi:type="dcterms:W3CDTF">2024-09-21T01:12:10+03:00</dcterms:modified>
  <dc:title>Untitled Spreadsheet</dc:title>
  <dc:description/>
  <dc:subject/>
  <cp:keywords/>
  <cp:category/>
</cp:coreProperties>
</file>