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<sst xmlns="http://schemas.openxmlformats.org/spreadsheetml/2006/main" uniqueCount="205">
  <si>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</si>
  <si>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</si>
  <si>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</si>
  <si>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</si>
  <si>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</si>
  <si>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</si>
  <si>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</si>
  <si>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</si>
  <si>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</si>
  <si>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</si>
  <si>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ALT-110045</t>
  </si>
  <si>
    <t>ПП TEBO Муфта канализационная двухраструбная 50 (1/160шт)</t>
  </si>
  <si>
    <t>31.32 руб.</t>
  </si>
  <si>
    <t>шт</t>
  </si>
  <si>
    <t>ALT-110046</t>
  </si>
  <si>
    <t>ПП TEBO Муфта канализационная двухраструбная 110 (1/90шт)</t>
  </si>
  <si>
    <t>78.27 руб.</t>
  </si>
  <si>
    <t>KAN-210071</t>
  </si>
  <si>
    <t>клапан обратный канализ. ТП-85.100 (110)</t>
  </si>
  <si>
    <t>0.00 руб.</t>
  </si>
  <si>
    <t>KAN-210072</t>
  </si>
  <si>
    <t>клапан обратный канализ. ТП-86.50 (50)</t>
  </si>
  <si>
    <t>STL-001003</t>
  </si>
  <si>
    <t>ремонтный переход чугун-пластик 110мм (1/24шт)</t>
  </si>
  <si>
    <t>700.00 руб.</t>
  </si>
  <si>
    <t>STL-001001</t>
  </si>
  <si>
    <t>Тройник ремонтный чугун-пластик 110х110х90 град. пластик (1/12шт)</t>
  </si>
  <si>
    <t>1 440.00 руб.</t>
  </si>
  <si>
    <t>STL-001002</t>
  </si>
  <si>
    <t>Эксцентрик ремонтный чугун-пластик 110 мм со смещением 50мм 1/27</t>
  </si>
  <si>
    <t>1 240.00 руб.</t>
  </si>
  <si>
    <t>&gt;25</t>
  </si>
  <si>
    <t>ALT-110090</t>
  </si>
  <si>
    <t>ПП TEBO Заглушка канализационная 32 (100/600шт)</t>
  </si>
  <si>
    <t>13.37 руб.</t>
  </si>
  <si>
    <t>ALT-110091</t>
  </si>
  <si>
    <t>ПП TEBO Заглушка канализационная 40 (100/500шт)</t>
  </si>
  <si>
    <t>14.90 руб.</t>
  </si>
  <si>
    <t>ALT-110092</t>
  </si>
  <si>
    <t>ПП TEBO Заглушка канализационная 50 (75/750шт)</t>
  </si>
  <si>
    <t>11.61 руб.</t>
  </si>
  <si>
    <t>ALT-110093</t>
  </si>
  <si>
    <t>ПП TEBO Заглушка канализационная 110 (1/125шт)</t>
  </si>
  <si>
    <t>26.74 руб.</t>
  </si>
  <si>
    <t>&gt;100</t>
  </si>
  <si>
    <t>ALT-110083</t>
  </si>
  <si>
    <t>ПП TEBO Компенсационный патрубок 110 (1/48шт)</t>
  </si>
  <si>
    <t>116.70 руб.</t>
  </si>
  <si>
    <t>ALT-110080</t>
  </si>
  <si>
    <t>ПП TEBO Крестовина канализ.2-хпл. левая 110-110-50 87,5 град. (1/25шт)</t>
  </si>
  <si>
    <t>206.82 руб.</t>
  </si>
  <si>
    <t>ALT-110081</t>
  </si>
  <si>
    <t>ПП TEBO Крестовина канализ.2-хпл. правая 110-110-50 87,5 град. (1/25шт)</t>
  </si>
  <si>
    <t>206.69 руб.</t>
  </si>
  <si>
    <t>ALT-110078</t>
  </si>
  <si>
    <t>ПП TEBO Крестовина канализац. 110-110- 50 87,5 град. (1/25шт)</t>
  </si>
  <si>
    <t>203.75 руб.</t>
  </si>
  <si>
    <t>ALT-110079</t>
  </si>
  <si>
    <t>ПП TEBO Крестовина канализац. 110-110-110 87,5 град. (1/9шт)</t>
  </si>
  <si>
    <t>323.79 руб.</t>
  </si>
  <si>
    <t>ALT-110041</t>
  </si>
  <si>
    <t>ПП TEBO Муфта канализационная 32 ремонтная (1/400шт)</t>
  </si>
  <si>
    <t>37.30 руб.</t>
  </si>
  <si>
    <t>ALT-110042</t>
  </si>
  <si>
    <t>ПП TEBO Муфта канализационная 40 ремонтная (1/250шт)</t>
  </si>
  <si>
    <t>37.49 руб.</t>
  </si>
  <si>
    <t>ALT-110043</t>
  </si>
  <si>
    <t>ПП TEBO Муфта канализационная 50 ремонтная (1/160шт)</t>
  </si>
  <si>
    <t>32.73 руб.</t>
  </si>
  <si>
    <t>ALT-110044</t>
  </si>
  <si>
    <t>ПП TEBO Муфта канализационная 110 ремонтная (1/90шт)</t>
  </si>
  <si>
    <t>81.92 руб.</t>
  </si>
  <si>
    <t>ALT-110056</t>
  </si>
  <si>
    <t>ПП TEBO Отвод канализационный 110 15 град. (1/36шт)</t>
  </si>
  <si>
    <t>95.34 руб.</t>
  </si>
  <si>
    <t>ALT-110057</t>
  </si>
  <si>
    <t>ПП TEBO Отвод канализационный 110 30 град. (1/70шт)</t>
  </si>
  <si>
    <t>79.03 руб.</t>
  </si>
  <si>
    <t>ALT-110058</t>
  </si>
  <si>
    <t>ПП TEBO Отвод канализационный 110 45 град. (1/60шт)</t>
  </si>
  <si>
    <t>78.96 руб.</t>
  </si>
  <si>
    <t>&gt;50</t>
  </si>
  <si>
    <t>ALT-110059</t>
  </si>
  <si>
    <t>ПП TEBO Отвод канализационный 110 67,5 град. (1/20шт)</t>
  </si>
  <si>
    <t>124.00 руб.</t>
  </si>
  <si>
    <t>ALT-110048</t>
  </si>
  <si>
    <t>ПП TEBO Отвод канализационный 32 87,5 град. (1/350шт)</t>
  </si>
  <si>
    <t>27.03 руб.</t>
  </si>
  <si>
    <t>ALT-110050</t>
  </si>
  <si>
    <t>ПП TEBO Отвод канализационный 40 87,5 град. (1/230шт)</t>
  </si>
  <si>
    <t>28.32 руб.</t>
  </si>
  <si>
    <t>ALT-110055</t>
  </si>
  <si>
    <t>ПП TEBO Отвод канализационный 50 87,5 град. (1/140шт)</t>
  </si>
  <si>
    <t>24.09 руб.</t>
  </si>
  <si>
    <t>ALT-110060</t>
  </si>
  <si>
    <t>ПП TEBO Отвод канализационный 110 87,5 град. (1/50шт)</t>
  </si>
  <si>
    <t>89.99 руб.</t>
  </si>
  <si>
    <t>ALT-110047</t>
  </si>
  <si>
    <t>ПП TEBO Отвод канализационный 32 45 град. (1/400шт)</t>
  </si>
  <si>
    <t>26.93 руб.</t>
  </si>
  <si>
    <t>ALT-110049</t>
  </si>
  <si>
    <t>ПП TEBO Отвод канализационный 40 45 град. (1/250шт)</t>
  </si>
  <si>
    <t>27.89 руб.</t>
  </si>
  <si>
    <t>ALT-110053</t>
  </si>
  <si>
    <t>ПП TEBO Отвод канализационный 50 45 град. (1/170шт)</t>
  </si>
  <si>
    <t>22.04 руб.</t>
  </si>
  <si>
    <t>ALT-110085</t>
  </si>
  <si>
    <t>ПП TEBO Переход канализационный 40-32 (1/200шт)</t>
  </si>
  <si>
    <t>39.04 руб.</t>
  </si>
  <si>
    <t>ALT-110086</t>
  </si>
  <si>
    <t>ПП TEBO Переход канализационный 50-32 (50/250шт)</t>
  </si>
  <si>
    <t>38.98 руб.</t>
  </si>
  <si>
    <t>ALT-110087</t>
  </si>
  <si>
    <t>ПП TEBO Переход канализационный 50-40 (1/240шт)</t>
  </si>
  <si>
    <t>32.91 руб.</t>
  </si>
  <si>
    <t>ALT-110088</t>
  </si>
  <si>
    <t>ПП TEBO Переход канализационный 110-50 (1/50шт)</t>
  </si>
  <si>
    <t>60.21 руб.</t>
  </si>
  <si>
    <t>&gt;10</t>
  </si>
  <si>
    <t>ALT-110084</t>
  </si>
  <si>
    <t>ПП TEBO Ревизия канализационная 110 (1/40шт)</t>
  </si>
  <si>
    <t>168.61 руб.</t>
  </si>
  <si>
    <t>ALT-110089</t>
  </si>
  <si>
    <t>ПП TEBO Переход канализационный 110-50 короткий (1/70шт)</t>
  </si>
  <si>
    <t>66.70 руб.</t>
  </si>
  <si>
    <t>ALT-110066</t>
  </si>
  <si>
    <t>ПП TEBO Тройник канализационный 32-32 45 град. (1/200шт)</t>
  </si>
  <si>
    <t>58.27 руб.</t>
  </si>
  <si>
    <t>ALT-110068</t>
  </si>
  <si>
    <t>ПП TEBO Тройник канализационный 40-40 45 град. (1/120шт)</t>
  </si>
  <si>
    <t>50.69 руб.</t>
  </si>
  <si>
    <t>ALT-110070</t>
  </si>
  <si>
    <t>ПП TEBO Тройник канализационный 50-50 45 град. (1/75шт)</t>
  </si>
  <si>
    <t>43.01 руб.</t>
  </si>
  <si>
    <t>ALT-110072</t>
  </si>
  <si>
    <t>ПП TEBO Тройник канализационный 110-50 45 град. (1/50шт)</t>
  </si>
  <si>
    <t>95.12 руб.</t>
  </si>
  <si>
    <t>ALT-110074</t>
  </si>
  <si>
    <t>ПП TEBO Тройник канализационный 110-110 45 град. (1/25шт)</t>
  </si>
  <si>
    <t>150.29 руб.</t>
  </si>
  <si>
    <t>ALT-110067</t>
  </si>
  <si>
    <t>ПП TEBO Тройник канализационный 32-32 87,5 град. (1/220шт)</t>
  </si>
  <si>
    <t>ALT-110069</t>
  </si>
  <si>
    <t>ПП TEBO Тройник канализационный 40-40 87,5 град. (1/140шт)</t>
  </si>
  <si>
    <t>ALT-110071</t>
  </si>
  <si>
    <t>ПП TEBO Тройник канализационный 50-50 87,5 град. (1/85шт)</t>
  </si>
  <si>
    <t>41.00 руб.</t>
  </si>
  <si>
    <t>ALT-110073</t>
  </si>
  <si>
    <t>ПП TEBO Тройник канализационный 110-50 87,5 град. (1/50шт)</t>
  </si>
  <si>
    <t>86.36 руб.</t>
  </si>
  <si>
    <t>ALT-110075</t>
  </si>
  <si>
    <t>ПП TEBO Тройник канализационный 110-110 87,5 град. (1/30шт)</t>
  </si>
  <si>
    <t>123.83 руб.</t>
  </si>
  <si>
    <t>ALT-110099</t>
  </si>
  <si>
    <t>ПП TEBO Хомут с защелкой D 40 (серый) (100/100шт)</t>
  </si>
  <si>
    <t>ALT-110100</t>
  </si>
  <si>
    <t>ПП TEBO Хомут с защелкой D 50 (серый) (100/600шт)</t>
  </si>
  <si>
    <t>13.48 руб.</t>
  </si>
  <si>
    <t>ALT-110101</t>
  </si>
  <si>
    <t>ПП TEBO Хомут с защелкой D110 (серый) (40/160шт)</t>
  </si>
  <si>
    <t>27.69 руб.</t>
  </si>
  <si>
    <t>ALT-110102</t>
  </si>
  <si>
    <t>Уплотнительное кольцо 50 2-хлепестковое (1/50шт)</t>
  </si>
  <si>
    <t>10.06 руб.</t>
  </si>
  <si>
    <t>ALT-110103</t>
  </si>
  <si>
    <t>Уплотнительное кольцо 110 2-хлепестковое (1/20шт)</t>
  </si>
  <si>
    <t>19.58 руб.</t>
  </si>
  <si>
    <t>KAN-210037</t>
  </si>
  <si>
    <t>10010587F</t>
  </si>
  <si>
    <t>PP Отвод с выходом фронтальный  110x50/87,5  PRO AQUA Comfort (28шт)</t>
  </si>
  <si>
    <t>324.54 руб.</t>
  </si>
  <si>
    <t>KAN-210030</t>
  </si>
  <si>
    <t>PP Отвод 110x15  PRO AQUA Comfort (40шт)</t>
  </si>
  <si>
    <t>134.86 руб.</t>
  </si>
  <si>
    <t>KAN-210031</t>
  </si>
  <si>
    <t>PP Отвод 110x30  PRO AQUA Comfort (40шт)</t>
  </si>
  <si>
    <t>124.86 руб.</t>
  </si>
  <si>
    <t>KAN-210033</t>
  </si>
  <si>
    <t>PP Отвод 110x67  PRO AQUA Comfort (35шт)</t>
  </si>
  <si>
    <t>139.23 руб.</t>
  </si>
  <si>
    <t>KAN-210004</t>
  </si>
  <si>
    <t>PP Муфта двухраструбная 110  PRO AQUA Comfort (60шт)</t>
  </si>
  <si>
    <t>146.08 руб.</t>
  </si>
  <si>
    <t>KAN-210058</t>
  </si>
  <si>
    <t>711187P</t>
  </si>
  <si>
    <t>PP Крестовина 2-х плоскостная  110x110x110/87  PRO AQUA Comfort (12шт)</t>
  </si>
  <si>
    <t>508.11 руб.</t>
  </si>
  <si>
    <t>KAN-210057</t>
  </si>
  <si>
    <t>PP Крестовина 2-х плоскостная 110x50x50х110/87  PRO AQUA Comfort (12шт)</t>
  </si>
  <si>
    <t>459.92 руб.</t>
  </si>
  <si>
    <t>KAN-210050</t>
  </si>
  <si>
    <t>PP Крестовина одноплоскостная 110x50x50/45  PRO AQUA Comfort (24шт)</t>
  </si>
  <si>
    <t>373.78 руб.</t>
  </si>
  <si>
    <t>KAN-210051</t>
  </si>
  <si>
    <t>805587P</t>
  </si>
  <si>
    <t>PP Крестовина одноплоскостная 110x50x50/87  PRO AQUA Comfort (26шт)</t>
  </si>
  <si>
    <t>KAN-210067</t>
  </si>
  <si>
    <t>PP Переходник на чугунную трубу 110/123  PRO AQUA Comfort (40шт)</t>
  </si>
  <si>
    <t>461.66 руб.</t>
  </si>
  <si>
    <t>KAN-210110</t>
  </si>
  <si>
    <t>PP Переход на черную ПНД канализацию 110/108   PRO AQUA Comfort (40шт)</t>
  </si>
  <si>
    <t>425.80 руб.</t>
  </si>
  <si>
    <t>KAN-210083</t>
  </si>
  <si>
    <t>PP Зонт вентиляционный (дефлектор) 110  PRO AQUA Comfort (25шт)</t>
  </si>
  <si>
    <t>180.57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</si>
</sst>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7fc59e2_86a6_11e9_8101_003048fd731b_5352efbd_57f4_11ea_810f_003048fd731b1.jpeg"/><Relationship Id="rId2" Type="http://schemas.openxmlformats.org/officeDocument/2006/relationships/image" Target="../media/b31ecf33_4aa8_11ed_a349_00259070b484_ba6733eb_f115_11ee_a58b_047c1617b1432.jpeg"/><Relationship Id="rId3" Type="http://schemas.openxmlformats.org/officeDocument/2006/relationships/image" Target="../media/5958929d_a727_11ed_a3d3_047c1617b143_4a7d77f3_0312_11ef_a5a4_047c1617b1433.jpeg"/><Relationship Id="rId4" Type="http://schemas.openxmlformats.org/officeDocument/2006/relationships/image" Target="../media/5958929b_a727_11ed_a3d3_047c1617b143_4a7d77f4_0312_11ef_a5a4_047c1617b1434.jpeg"/><Relationship Id="rId5" Type="http://schemas.openxmlformats.org/officeDocument/2006/relationships/image" Target="../media/964e5707_4b7f_11ed_a34b_00259070b484_34112394_a57f_11ee_a526_047c1617b1435.jpeg"/><Relationship Id="rId6" Type="http://schemas.openxmlformats.org/officeDocument/2006/relationships/image" Target="../media/964e56f9_4b7f_11ed_a34b_00259070b484_34112397_a57f_11ee_a526_047c1617b1436.jpeg"/><Relationship Id="rId7" Type="http://schemas.openxmlformats.org/officeDocument/2006/relationships/image" Target="../media/964e56f3_4b7f_11ed_a34b_00259070b484_34112398_a57f_11ee_a526_047c1617b1437.jpeg"/><Relationship Id="rId8" Type="http://schemas.openxmlformats.org/officeDocument/2006/relationships/image" Target="../media/964e56f5_4b7f_11ed_a34b_00259070b484_34112399_a57f_11ee_a526_047c1617b1438.jpeg"/><Relationship Id="rId9" Type="http://schemas.openxmlformats.org/officeDocument/2006/relationships/image" Target="../media/964e56ef_4b7f_11ed_a34b_00259070b484_3411239a_a57f_11ee_a526_047c1617b1439.jpeg"/><Relationship Id="rId10" Type="http://schemas.openxmlformats.org/officeDocument/2006/relationships/image" Target="../media/964e56f1_4b7f_11ed_a34b_00259070b484_3411239b_a57f_11ee_a526_047c1617b14310.jpeg"/><Relationship Id="rId11" Type="http://schemas.openxmlformats.org/officeDocument/2006/relationships/image" Target="../media/412bff3b_4b7f_11ed_a34b_00259070b484_3411239d_a57f_11ee_a526_047c1617b14311.jpeg"/><Relationship Id="rId12" Type="http://schemas.openxmlformats.org/officeDocument/2006/relationships/image" Target="../media/412bff59_4b7f_11ed_a34b_00259070b484_4a7d77f5_0312_11ef_a5a4_047c1617b14312.jpeg"/><Relationship Id="rId13" Type="http://schemas.openxmlformats.org/officeDocument/2006/relationships/image" Target="../media/412bff49_4b7f_11ed_a34b_00259070b484_341123a3_a57f_11ee_a526_047c1617b14313.jpeg"/><Relationship Id="rId14" Type="http://schemas.openxmlformats.org/officeDocument/2006/relationships/image" Target="../media/412bff47_4b7f_11ed_a34b_00259070b484_341123a2_a57f_11ee_a526_047c1617b14314.jpeg"/><Relationship Id="rId15" Type="http://schemas.openxmlformats.org/officeDocument/2006/relationships/image" Target="../media/964e56fd_4b7f_11ed_a34b_00259070b484_f02e6718_a57f_11ee_a526_047c1617b14315.jpeg"/><Relationship Id="rId16" Type="http://schemas.openxmlformats.org/officeDocument/2006/relationships/image" Target="../media/964e56fb_4b7f_11ed_a34b_00259070b484_f02e671b_a57f_11ee_a526_047c1617b14316.jpeg"/><Relationship Id="rId17" Type="http://schemas.openxmlformats.org/officeDocument/2006/relationships/image" Target="../media/964e56d7_4b7f_11ed_a34b_00259070b484_f02e6724_a57f_11ee_a526_047c1617b14317.jpeg"/><Relationship Id="rId18" Type="http://schemas.openxmlformats.org/officeDocument/2006/relationships/image" Target="../media/964e56d9_4b7f_11ed_a34b_00259070b484_f02e6726_a57f_11ee_a526_047c1617b14318.jpeg"/><Relationship Id="rId19" Type="http://schemas.openxmlformats.org/officeDocument/2006/relationships/image" Target="../media/964e5719_4b7f_11ed_a34b_00259070b484_f02e6730_a57f_11ee_a526_047c1617b14319.jpeg"/><Relationship Id="rId20" Type="http://schemas.openxmlformats.org/officeDocument/2006/relationships/image" Target="../media/964e571f_4b7f_11ed_a34b_00259070b484_f02e6734_a57f_11ee_a526_047c1617b14320.jpeg"/><Relationship Id="rId21" Type="http://schemas.openxmlformats.org/officeDocument/2006/relationships/image" Target="../media/7193cca1_86a6_11e9_8101_003048fd731b_6f2f2cee_281d_11ed_a30f_00259070b48721.jpeg"/><Relationship Id="rId22" Type="http://schemas.openxmlformats.org/officeDocument/2006/relationships/image" Target="../media/7193cc85_86a6_11e9_8101_003048fd731b_6f2f2cf2_281d_11ed_a30f_00259070b48722.jpeg"/><Relationship Id="rId23" Type="http://schemas.openxmlformats.org/officeDocument/2006/relationships/image" Target="../media/7193cc91_86a6_11e9_8101_003048fd731b_6f2f2cf5_281d_11ed_a30f_00259070b48723.jpeg"/><Relationship Id="rId24" Type="http://schemas.openxmlformats.org/officeDocument/2006/relationships/image" Target="../media/7193cc1d_86a6_11e9_8101_003048fd731b_6f2f2d26_281d_11ed_a30f_00259070b48724.jpeg"/><Relationship Id="rId25" Type="http://schemas.openxmlformats.org/officeDocument/2006/relationships/image" Target="../media/77fc59b0_86a6_11e9_8101_003048fd731b_6f2f2d3e_281d_11ed_a30f_00259070b48725.jpeg"/><Relationship Id="rId26" Type="http://schemas.openxmlformats.org/officeDocument/2006/relationships/image" Target="../media/77fc59ac_86a6_11e9_8101_003048fd731b_6f2f2d41_281d_11ed_a30f_00259070b48726.jpeg"/><Relationship Id="rId27" Type="http://schemas.openxmlformats.org/officeDocument/2006/relationships/image" Target="../media/7193ccd5_86a6_11e9_8101_003048fd731b_6f2f2d45_281d_11ed_a30f_00259070b48727.jpeg"/><Relationship Id="rId28" Type="http://schemas.openxmlformats.org/officeDocument/2006/relationships/image" Target="../media/7193ccd9_86a6_11e9_8101_003048fd731b_6f2f2d46_281d_11ed_a30f_00259070b48728.jpeg"/><Relationship Id="rId29" Type="http://schemas.openxmlformats.org/officeDocument/2006/relationships/image" Target="../media/77fc59d2_86a6_11e9_8101_003048fd731b_6f2f2d58_281d_11ed_a30f_00259070b48729.jpeg"/><Relationship Id="rId30" Type="http://schemas.openxmlformats.org/officeDocument/2006/relationships/image" Target="../media/0c1fdabd_81af_11ec_a24c_00259070b487_6f2f2d5a_281d_11ed_a30f_00259070b48730.jpeg"/><Relationship Id="rId31" Type="http://schemas.openxmlformats.org/officeDocument/2006/relationships/image" Target="../media/77fc5a07_86a6_11e9_8101_003048fd731b_6f2f2d5d_281d_11ed_a30f_00259070b4873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612" descr="Image_6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13" descr="Image_6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614" descr="Image_6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615" descr="Image_6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616" descr="Image_6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6" name="Image_617" descr="Image_6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7" name="Image_618" descr="Image_6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8" name="Image_619" descr="Image_6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9" name="Image_620" descr="Image_6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0" name="Image_621" descr="Image_62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1" name="Image_622" descr="Image_6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2" name="Image_623" descr="Image_62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3" name="Image_624" descr="Image_62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14" name="Image_625" descr="Image_62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5" name="Image_626" descr="Image_62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16" name="Image_627" descr="Image_62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17" name="Image_628" descr="Image_62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18" name="Image_629" descr="Image_629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19" name="Image_630" descr="Image_63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20" name="Image_631" descr="Image_631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21" name="Image_632" descr="Image_632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22" name="Image_633" descr="Image_63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23" name="Image_634" descr="Image_634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24" name="Image_635" descr="Image_635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25" name="Image_636" descr="Image_63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26" name="Image_637" descr="Image_63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27" name="Image_638" descr="Image_63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28" name="Image_639" descr="Image_639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29" name="Image_640" descr="Image_64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30" name="Image_641" descr="Image_64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31" name="Image_642" descr="Image_642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SUM(J2:J65)</f>
        <v>0</v>
      </c>
      <c r="K1" s="4" t="s">
        <v>9</v>
      </c>
      <c r="L1" s="5"/>
    </row>
    <row r="2" spans="1:12">
      <c r="A2" s="1"/>
      <c r="B2" s="1">
        <v>883330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K2*31.32</f>
        <v>0</v>
      </c>
    </row>
    <row r="3" spans="1:12">
      <c r="A3" s="1"/>
      <c r="B3" s="1">
        <v>883331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K3*78.27</f>
        <v>0</v>
      </c>
    </row>
    <row r="4" spans="1:12" customHeight="1" ht="53">
      <c r="A4" s="1"/>
      <c r="B4" s="1">
        <v>822195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K4*0.00</f>
        <v>0</v>
      </c>
    </row>
    <row r="5" spans="1:12" customHeight="1" ht="53">
      <c r="A5" s="1"/>
      <c r="B5" s="1">
        <v>822196</v>
      </c>
      <c r="C5" s="1" t="s">
        <v>20</v>
      </c>
      <c r="D5" s="1"/>
      <c r="E5" s="3" t="s">
        <v>21</v>
      </c>
      <c r="F5" s="1" t="s">
        <v>19</v>
      </c>
      <c r="G5" s="1">
        <v>-5</v>
      </c>
      <c r="H5" s="1">
        <v>0</v>
      </c>
      <c r="I5" s="1">
        <v>0</v>
      </c>
      <c r="J5" s="1" t="s">
        <v>13</v>
      </c>
      <c r="K5" s="2"/>
      <c r="L5" s="5">
        <f>K5*0.00</f>
        <v>0</v>
      </c>
    </row>
    <row r="6" spans="1:12" customHeight="1" ht="105">
      <c r="A6" s="1"/>
      <c r="B6" s="1">
        <v>870287</v>
      </c>
      <c r="C6" s="1" t="s">
        <v>22</v>
      </c>
      <c r="D6" s="1"/>
      <c r="E6" s="3" t="s">
        <v>23</v>
      </c>
      <c r="F6" s="1" t="s">
        <v>24</v>
      </c>
      <c r="G6" s="1">
        <v>2</v>
      </c>
      <c r="H6" s="1">
        <v>0</v>
      </c>
      <c r="I6" s="1">
        <v>0</v>
      </c>
      <c r="J6" s="1" t="s">
        <v>13</v>
      </c>
      <c r="K6" s="2"/>
      <c r="L6" s="5">
        <f>K6*700.00</f>
        <v>0</v>
      </c>
    </row>
    <row r="7" spans="1:12" customHeight="1" ht="105">
      <c r="A7" s="1"/>
      <c r="B7" s="1">
        <v>874599</v>
      </c>
      <c r="C7" s="1" t="s">
        <v>25</v>
      </c>
      <c r="D7" s="1"/>
      <c r="E7" s="3" t="s">
        <v>26</v>
      </c>
      <c r="F7" s="1" t="s">
        <v>27</v>
      </c>
      <c r="G7" s="1">
        <v>9</v>
      </c>
      <c r="H7" s="1">
        <v>0</v>
      </c>
      <c r="I7" s="1">
        <v>0</v>
      </c>
      <c r="J7" s="1" t="s">
        <v>13</v>
      </c>
      <c r="K7" s="2"/>
      <c r="L7" s="5">
        <f>K7*1440.00</f>
        <v>0</v>
      </c>
    </row>
    <row r="8" spans="1:12" customHeight="1" ht="105">
      <c r="A8" s="1"/>
      <c r="B8" s="1">
        <v>874598</v>
      </c>
      <c r="C8" s="1" t="s">
        <v>28</v>
      </c>
      <c r="D8" s="1"/>
      <c r="E8" s="3" t="s">
        <v>29</v>
      </c>
      <c r="F8" s="1" t="s">
        <v>30</v>
      </c>
      <c r="G8" s="1" t="s">
        <v>31</v>
      </c>
      <c r="H8" s="1">
        <v>0</v>
      </c>
      <c r="I8" s="1">
        <v>0</v>
      </c>
      <c r="J8" s="1" t="s">
        <v>13</v>
      </c>
      <c r="K8" s="2"/>
      <c r="L8" s="5">
        <f>K8*1240.00</f>
        <v>0</v>
      </c>
    </row>
    <row r="9" spans="1:12" customHeight="1" ht="27">
      <c r="A9" s="1"/>
      <c r="B9" s="1">
        <v>870334</v>
      </c>
      <c r="C9" s="1" t="s">
        <v>32</v>
      </c>
      <c r="D9" s="1"/>
      <c r="E9" s="3" t="s">
        <v>33</v>
      </c>
      <c r="F9" s="1" t="s">
        <v>34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K9*13.37</f>
        <v>0</v>
      </c>
    </row>
    <row r="10" spans="1:12" customHeight="1" ht="27">
      <c r="A10" s="1"/>
      <c r="B10" s="1">
        <v>879945</v>
      </c>
      <c r="C10" s="1" t="s">
        <v>35</v>
      </c>
      <c r="D10" s="1"/>
      <c r="E10" s="3" t="s">
        <v>36</v>
      </c>
      <c r="F10" s="1" t="s">
        <v>37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K10*14.90</f>
        <v>0</v>
      </c>
    </row>
    <row r="11" spans="1:12" customHeight="1" ht="27">
      <c r="A11" s="1"/>
      <c r="B11" s="1">
        <v>870335</v>
      </c>
      <c r="C11" s="1" t="s">
        <v>38</v>
      </c>
      <c r="D11" s="1"/>
      <c r="E11" s="3" t="s">
        <v>39</v>
      </c>
      <c r="F11" s="1" t="s">
        <v>40</v>
      </c>
      <c r="G11" s="1" t="s">
        <v>31</v>
      </c>
      <c r="H11" s="1">
        <v>0</v>
      </c>
      <c r="I11" s="1">
        <v>0</v>
      </c>
      <c r="J11" s="1" t="s">
        <v>13</v>
      </c>
      <c r="K11" s="2"/>
      <c r="L11" s="5">
        <f>K11*11.61</f>
        <v>0</v>
      </c>
    </row>
    <row r="12" spans="1:12" customHeight="1" ht="27">
      <c r="A12" s="1"/>
      <c r="B12" s="1">
        <v>870336</v>
      </c>
      <c r="C12" s="1" t="s">
        <v>41</v>
      </c>
      <c r="D12" s="1"/>
      <c r="E12" s="3" t="s">
        <v>42</v>
      </c>
      <c r="F12" s="1" t="s">
        <v>43</v>
      </c>
      <c r="G12" s="1" t="s">
        <v>44</v>
      </c>
      <c r="H12" s="1">
        <v>0</v>
      </c>
      <c r="I12" s="1">
        <v>0</v>
      </c>
      <c r="J12" s="1" t="s">
        <v>13</v>
      </c>
      <c r="K12" s="2"/>
      <c r="L12" s="5">
        <f>K12*26.74</f>
        <v>0</v>
      </c>
    </row>
    <row r="13" spans="1:12" customHeight="1" ht="105">
      <c r="A13" s="1"/>
      <c r="B13" s="1">
        <v>870329</v>
      </c>
      <c r="C13" s="1" t="s">
        <v>45</v>
      </c>
      <c r="D13" s="1"/>
      <c r="E13" s="3" t="s">
        <v>46</v>
      </c>
      <c r="F13" s="1" t="s">
        <v>47</v>
      </c>
      <c r="G13" s="1">
        <v>9</v>
      </c>
      <c r="H13" s="1">
        <v>0</v>
      </c>
      <c r="I13" s="1">
        <v>0</v>
      </c>
      <c r="J13" s="1" t="s">
        <v>13</v>
      </c>
      <c r="K13" s="2"/>
      <c r="L13" s="5">
        <f>K13*116.70</f>
        <v>0</v>
      </c>
    </row>
    <row r="14" spans="1:12" customHeight="1" ht="105">
      <c r="A14" s="1"/>
      <c r="B14" s="1">
        <v>879941</v>
      </c>
      <c r="C14" s="1" t="s">
        <v>48</v>
      </c>
      <c r="D14" s="1"/>
      <c r="E14" s="3" t="s">
        <v>49</v>
      </c>
      <c r="F14" s="1" t="s">
        <v>50</v>
      </c>
      <c r="G14" s="1">
        <v>1</v>
      </c>
      <c r="H14" s="1">
        <v>0</v>
      </c>
      <c r="I14" s="1">
        <v>0</v>
      </c>
      <c r="J14" s="1" t="s">
        <v>13</v>
      </c>
      <c r="K14" s="2"/>
      <c r="L14" s="5">
        <f>K14*206.82</f>
        <v>0</v>
      </c>
    </row>
    <row r="15" spans="1:12" customHeight="1" ht="105">
      <c r="A15" s="1"/>
      <c r="B15" s="1">
        <v>879942</v>
      </c>
      <c r="C15" s="1" t="s">
        <v>51</v>
      </c>
      <c r="D15" s="1"/>
      <c r="E15" s="3" t="s">
        <v>52</v>
      </c>
      <c r="F15" s="1" t="s">
        <v>53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K15*206.69</f>
        <v>0</v>
      </c>
    </row>
    <row r="16" spans="1:12" customHeight="1" ht="105">
      <c r="A16" s="1"/>
      <c r="B16" s="1">
        <v>879939</v>
      </c>
      <c r="C16" s="1" t="s">
        <v>54</v>
      </c>
      <c r="D16" s="1"/>
      <c r="E16" s="3" t="s">
        <v>55</v>
      </c>
      <c r="F16" s="1" t="s">
        <v>56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K16*203.75</f>
        <v>0</v>
      </c>
    </row>
    <row r="17" spans="1:12" customHeight="1" ht="105">
      <c r="A17" s="1"/>
      <c r="B17" s="1">
        <v>879940</v>
      </c>
      <c r="C17" s="1" t="s">
        <v>57</v>
      </c>
      <c r="D17" s="1"/>
      <c r="E17" s="3" t="s">
        <v>58</v>
      </c>
      <c r="F17" s="1" t="s">
        <v>59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K17*323.79</f>
        <v>0</v>
      </c>
    </row>
    <row r="18" spans="1:12" customHeight="1" ht="27">
      <c r="A18" s="1"/>
      <c r="B18" s="1">
        <v>870314</v>
      </c>
      <c r="C18" s="1" t="s">
        <v>60</v>
      </c>
      <c r="D18" s="1"/>
      <c r="E18" s="3" t="s">
        <v>61</v>
      </c>
      <c r="F18" s="1" t="s">
        <v>62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K18*37.30</f>
        <v>0</v>
      </c>
    </row>
    <row r="19" spans="1:12" customHeight="1" ht="27">
      <c r="A19" s="1"/>
      <c r="B19" s="1">
        <v>879934</v>
      </c>
      <c r="C19" s="1" t="s">
        <v>63</v>
      </c>
      <c r="D19" s="1"/>
      <c r="E19" s="3" t="s">
        <v>64</v>
      </c>
      <c r="F19" s="1" t="s">
        <v>65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K19*37.49</f>
        <v>0</v>
      </c>
    </row>
    <row r="20" spans="1:12" customHeight="1" ht="27">
      <c r="A20" s="1"/>
      <c r="B20" s="1">
        <v>870315</v>
      </c>
      <c r="C20" s="1" t="s">
        <v>66</v>
      </c>
      <c r="D20" s="1"/>
      <c r="E20" s="3" t="s">
        <v>67</v>
      </c>
      <c r="F20" s="1" t="s">
        <v>68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K20*32.73</f>
        <v>0</v>
      </c>
    </row>
    <row r="21" spans="1:12" customHeight="1" ht="27">
      <c r="A21" s="1"/>
      <c r="B21" s="1">
        <v>870316</v>
      </c>
      <c r="C21" s="1" t="s">
        <v>69</v>
      </c>
      <c r="D21" s="1"/>
      <c r="E21" s="3" t="s">
        <v>70</v>
      </c>
      <c r="F21" s="1" t="s">
        <v>71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K21*81.92</f>
        <v>0</v>
      </c>
    </row>
    <row r="22" spans="1:12" customHeight="1" ht="27">
      <c r="A22" s="1"/>
      <c r="B22" s="1">
        <v>882678</v>
      </c>
      <c r="C22" s="1" t="s">
        <v>72</v>
      </c>
      <c r="D22" s="1"/>
      <c r="E22" s="3" t="s">
        <v>73</v>
      </c>
      <c r="F22" s="1" t="s">
        <v>74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K22*95.34</f>
        <v>0</v>
      </c>
    </row>
    <row r="23" spans="1:12" customHeight="1" ht="27">
      <c r="A23" s="1"/>
      <c r="B23" s="1">
        <v>882679</v>
      </c>
      <c r="C23" s="1" t="s">
        <v>75</v>
      </c>
      <c r="D23" s="1"/>
      <c r="E23" s="3" t="s">
        <v>76</v>
      </c>
      <c r="F23" s="1" t="s">
        <v>77</v>
      </c>
      <c r="G23" s="1">
        <v>0</v>
      </c>
      <c r="H23" s="1">
        <v>0</v>
      </c>
      <c r="I23" s="1">
        <v>0</v>
      </c>
      <c r="J23" s="1" t="s">
        <v>13</v>
      </c>
      <c r="K23" s="2"/>
      <c r="L23" s="5">
        <f>K23*79.03</f>
        <v>0</v>
      </c>
    </row>
    <row r="24" spans="1:12" customHeight="1" ht="27">
      <c r="A24" s="1"/>
      <c r="B24" s="1">
        <v>870321</v>
      </c>
      <c r="C24" s="1" t="s">
        <v>78</v>
      </c>
      <c r="D24" s="1"/>
      <c r="E24" s="3" t="s">
        <v>79</v>
      </c>
      <c r="F24" s="1" t="s">
        <v>80</v>
      </c>
      <c r="G24" s="1" t="s">
        <v>81</v>
      </c>
      <c r="H24" s="1">
        <v>0</v>
      </c>
      <c r="I24" s="1">
        <v>0</v>
      </c>
      <c r="J24" s="1" t="s">
        <v>13</v>
      </c>
      <c r="K24" s="2"/>
      <c r="L24" s="5">
        <f>K24*78.96</f>
        <v>0</v>
      </c>
    </row>
    <row r="25" spans="1:12" customHeight="1" ht="27">
      <c r="A25" s="1"/>
      <c r="B25" s="1">
        <v>882680</v>
      </c>
      <c r="C25" s="1" t="s">
        <v>82</v>
      </c>
      <c r="D25" s="1"/>
      <c r="E25" s="3" t="s">
        <v>83</v>
      </c>
      <c r="F25" s="1" t="s">
        <v>84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K25*124.00</f>
        <v>0</v>
      </c>
    </row>
    <row r="26" spans="1:12" customHeight="1" ht="27">
      <c r="A26" s="1"/>
      <c r="B26" s="1">
        <v>870318</v>
      </c>
      <c r="C26" s="1" t="s">
        <v>85</v>
      </c>
      <c r="D26" s="1"/>
      <c r="E26" s="3" t="s">
        <v>86</v>
      </c>
      <c r="F26" s="1" t="s">
        <v>87</v>
      </c>
      <c r="G26" s="1">
        <v>0</v>
      </c>
      <c r="H26" s="1">
        <v>0</v>
      </c>
      <c r="I26" s="1">
        <v>0</v>
      </c>
      <c r="J26" s="1" t="s">
        <v>13</v>
      </c>
      <c r="K26" s="2"/>
      <c r="L26" s="5">
        <f>K26*27.03</f>
        <v>0</v>
      </c>
    </row>
    <row r="27" spans="1:12" customHeight="1" ht="27">
      <c r="A27" s="1"/>
      <c r="B27" s="1">
        <v>879936</v>
      </c>
      <c r="C27" s="1" t="s">
        <v>88</v>
      </c>
      <c r="D27" s="1"/>
      <c r="E27" s="3" t="s">
        <v>89</v>
      </c>
      <c r="F27" s="1" t="s">
        <v>90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K27*28.32</f>
        <v>0</v>
      </c>
    </row>
    <row r="28" spans="1:12" customHeight="1" ht="27">
      <c r="A28" s="1"/>
      <c r="B28" s="1">
        <v>870320</v>
      </c>
      <c r="C28" s="1" t="s">
        <v>91</v>
      </c>
      <c r="D28" s="1"/>
      <c r="E28" s="3" t="s">
        <v>92</v>
      </c>
      <c r="F28" s="1" t="s">
        <v>93</v>
      </c>
      <c r="G28" s="1" t="s">
        <v>31</v>
      </c>
      <c r="H28" s="1">
        <v>0</v>
      </c>
      <c r="I28" s="1">
        <v>0</v>
      </c>
      <c r="J28" s="1" t="s">
        <v>13</v>
      </c>
      <c r="K28" s="2"/>
      <c r="L28" s="5">
        <f>K28*24.09</f>
        <v>0</v>
      </c>
    </row>
    <row r="29" spans="1:12" customHeight="1" ht="27">
      <c r="A29" s="1"/>
      <c r="B29" s="1">
        <v>870322</v>
      </c>
      <c r="C29" s="1" t="s">
        <v>94</v>
      </c>
      <c r="D29" s="1"/>
      <c r="E29" s="3" t="s">
        <v>95</v>
      </c>
      <c r="F29" s="1" t="s">
        <v>96</v>
      </c>
      <c r="G29" s="1" t="s">
        <v>31</v>
      </c>
      <c r="H29" s="1">
        <v>0</v>
      </c>
      <c r="I29" s="1">
        <v>0</v>
      </c>
      <c r="J29" s="1" t="s">
        <v>13</v>
      </c>
      <c r="K29" s="2"/>
      <c r="L29" s="5">
        <f>K29*89.99</f>
        <v>0</v>
      </c>
    </row>
    <row r="30" spans="1:12" customHeight="1" ht="35">
      <c r="A30" s="1"/>
      <c r="B30" s="1">
        <v>870317</v>
      </c>
      <c r="C30" s="1" t="s">
        <v>97</v>
      </c>
      <c r="D30" s="1"/>
      <c r="E30" s="3" t="s">
        <v>98</v>
      </c>
      <c r="F30" s="1" t="s">
        <v>99</v>
      </c>
      <c r="G30" s="1">
        <v>0</v>
      </c>
      <c r="H30" s="1">
        <v>0</v>
      </c>
      <c r="I30" s="1">
        <v>0</v>
      </c>
      <c r="J30" s="1" t="s">
        <v>13</v>
      </c>
      <c r="K30" s="2"/>
      <c r="L30" s="5">
        <f>K30*26.93</f>
        <v>0</v>
      </c>
    </row>
    <row r="31" spans="1:12" customHeight="1" ht="35">
      <c r="A31" s="1"/>
      <c r="B31" s="1">
        <v>879935</v>
      </c>
      <c r="C31" s="1" t="s">
        <v>100</v>
      </c>
      <c r="D31" s="1"/>
      <c r="E31" s="3" t="s">
        <v>101</v>
      </c>
      <c r="F31" s="1" t="s">
        <v>102</v>
      </c>
      <c r="G31" s="1">
        <v>0</v>
      </c>
      <c r="H31" s="1">
        <v>0</v>
      </c>
      <c r="I31" s="1">
        <v>0</v>
      </c>
      <c r="J31" s="1" t="s">
        <v>13</v>
      </c>
      <c r="K31" s="2"/>
      <c r="L31" s="5">
        <f>K31*27.89</f>
        <v>0</v>
      </c>
    </row>
    <row r="32" spans="1:12" customHeight="1" ht="35">
      <c r="A32" s="1"/>
      <c r="B32" s="1">
        <v>870319</v>
      </c>
      <c r="C32" s="1" t="s">
        <v>103</v>
      </c>
      <c r="D32" s="1"/>
      <c r="E32" s="3" t="s">
        <v>104</v>
      </c>
      <c r="F32" s="1" t="s">
        <v>105</v>
      </c>
      <c r="G32" s="1">
        <v>0</v>
      </c>
      <c r="H32" s="1">
        <v>0</v>
      </c>
      <c r="I32" s="1">
        <v>0</v>
      </c>
      <c r="J32" s="1" t="s">
        <v>13</v>
      </c>
      <c r="K32" s="2"/>
      <c r="L32" s="5">
        <f>K32*22.04</f>
        <v>0</v>
      </c>
    </row>
    <row r="33" spans="1:12" customHeight="1" ht="27">
      <c r="A33" s="1"/>
      <c r="B33" s="1">
        <v>879943</v>
      </c>
      <c r="C33" s="1" t="s">
        <v>106</v>
      </c>
      <c r="D33" s="1"/>
      <c r="E33" s="3" t="s">
        <v>107</v>
      </c>
      <c r="F33" s="1" t="s">
        <v>108</v>
      </c>
      <c r="G33" s="1">
        <v>0</v>
      </c>
      <c r="H33" s="1">
        <v>0</v>
      </c>
      <c r="I33" s="1">
        <v>0</v>
      </c>
      <c r="J33" s="1" t="s">
        <v>13</v>
      </c>
      <c r="K33" s="2"/>
      <c r="L33" s="5">
        <f>K33*39.04</f>
        <v>0</v>
      </c>
    </row>
    <row r="34" spans="1:12" customHeight="1" ht="27">
      <c r="A34" s="1"/>
      <c r="B34" s="1">
        <v>870331</v>
      </c>
      <c r="C34" s="1" t="s">
        <v>109</v>
      </c>
      <c r="D34" s="1"/>
      <c r="E34" s="3" t="s">
        <v>110</v>
      </c>
      <c r="F34" s="1" t="s">
        <v>111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K34*38.98</f>
        <v>0</v>
      </c>
    </row>
    <row r="35" spans="1:12" customHeight="1" ht="27">
      <c r="A35" s="1"/>
      <c r="B35" s="1">
        <v>879944</v>
      </c>
      <c r="C35" s="1" t="s">
        <v>112</v>
      </c>
      <c r="D35" s="1"/>
      <c r="E35" s="3" t="s">
        <v>113</v>
      </c>
      <c r="F35" s="1" t="s">
        <v>114</v>
      </c>
      <c r="G35" s="1">
        <v>0</v>
      </c>
      <c r="H35" s="1">
        <v>0</v>
      </c>
      <c r="I35" s="1">
        <v>0</v>
      </c>
      <c r="J35" s="1" t="s">
        <v>13</v>
      </c>
      <c r="K35" s="2"/>
      <c r="L35" s="5">
        <f>K35*32.91</f>
        <v>0</v>
      </c>
    </row>
    <row r="36" spans="1:12" customHeight="1" ht="27">
      <c r="A36" s="1"/>
      <c r="B36" s="1">
        <v>870332</v>
      </c>
      <c r="C36" s="1" t="s">
        <v>115</v>
      </c>
      <c r="D36" s="1"/>
      <c r="E36" s="3" t="s">
        <v>116</v>
      </c>
      <c r="F36" s="1" t="s">
        <v>117</v>
      </c>
      <c r="G36" s="1" t="s">
        <v>118</v>
      </c>
      <c r="H36" s="1">
        <v>0</v>
      </c>
      <c r="I36" s="1">
        <v>0</v>
      </c>
      <c r="J36" s="1" t="s">
        <v>13</v>
      </c>
      <c r="K36" s="2"/>
      <c r="L36" s="5">
        <f>K36*60.21</f>
        <v>0</v>
      </c>
    </row>
    <row r="37" spans="1:12" customHeight="1" ht="53">
      <c r="A37" s="1"/>
      <c r="B37" s="1">
        <v>870330</v>
      </c>
      <c r="C37" s="1" t="s">
        <v>119</v>
      </c>
      <c r="D37" s="1"/>
      <c r="E37" s="3" t="s">
        <v>120</v>
      </c>
      <c r="F37" s="1" t="s">
        <v>121</v>
      </c>
      <c r="G37" s="1" t="s">
        <v>31</v>
      </c>
      <c r="H37" s="1">
        <v>0</v>
      </c>
      <c r="I37" s="1">
        <v>0</v>
      </c>
      <c r="J37" s="1" t="s">
        <v>13</v>
      </c>
      <c r="K37" s="2"/>
      <c r="L37" s="5">
        <f>K37*168.61</f>
        <v>0</v>
      </c>
    </row>
    <row r="38" spans="1:12" customHeight="1" ht="53">
      <c r="A38" s="1"/>
      <c r="B38" s="1">
        <v>870333</v>
      </c>
      <c r="C38" s="1" t="s">
        <v>122</v>
      </c>
      <c r="D38" s="1"/>
      <c r="E38" s="3" t="s">
        <v>123</v>
      </c>
      <c r="F38" s="1" t="s">
        <v>124</v>
      </c>
      <c r="G38" s="1" t="s">
        <v>81</v>
      </c>
      <c r="H38" s="1">
        <v>0</v>
      </c>
      <c r="I38" s="1">
        <v>0</v>
      </c>
      <c r="J38" s="1" t="s">
        <v>13</v>
      </c>
      <c r="K38" s="2"/>
      <c r="L38" s="5">
        <f>K38*66.70</f>
        <v>0</v>
      </c>
    </row>
    <row r="39" spans="1:12" customHeight="1" ht="21">
      <c r="A39" s="1"/>
      <c r="B39" s="1">
        <v>870323</v>
      </c>
      <c r="C39" s="1" t="s">
        <v>125</v>
      </c>
      <c r="D39" s="1"/>
      <c r="E39" s="3" t="s">
        <v>126</v>
      </c>
      <c r="F39" s="1" t="s">
        <v>127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K39*58.27</f>
        <v>0</v>
      </c>
    </row>
    <row r="40" spans="1:12" customHeight="1" ht="21">
      <c r="A40" s="1"/>
      <c r="B40" s="1">
        <v>879937</v>
      </c>
      <c r="C40" s="1" t="s">
        <v>128</v>
      </c>
      <c r="D40" s="1"/>
      <c r="E40" s="3" t="s">
        <v>129</v>
      </c>
      <c r="F40" s="1" t="s">
        <v>130</v>
      </c>
      <c r="G40" s="1">
        <v>0</v>
      </c>
      <c r="H40" s="1">
        <v>0</v>
      </c>
      <c r="I40" s="1">
        <v>0</v>
      </c>
      <c r="J40" s="1" t="s">
        <v>13</v>
      </c>
      <c r="K40" s="2"/>
      <c r="L40" s="5">
        <f>K40*50.69</f>
        <v>0</v>
      </c>
    </row>
    <row r="41" spans="1:12" customHeight="1" ht="21">
      <c r="A41" s="1"/>
      <c r="B41" s="1">
        <v>870325</v>
      </c>
      <c r="C41" s="1" t="s">
        <v>131</v>
      </c>
      <c r="D41" s="1"/>
      <c r="E41" s="3" t="s">
        <v>132</v>
      </c>
      <c r="F41" s="1" t="s">
        <v>133</v>
      </c>
      <c r="G41" s="1" t="s">
        <v>118</v>
      </c>
      <c r="H41" s="1">
        <v>0</v>
      </c>
      <c r="I41" s="1">
        <v>0</v>
      </c>
      <c r="J41" s="1" t="s">
        <v>13</v>
      </c>
      <c r="K41" s="2"/>
      <c r="L41" s="5">
        <f>K41*43.01</f>
        <v>0</v>
      </c>
    </row>
    <row r="42" spans="1:12" customHeight="1" ht="21">
      <c r="A42" s="1"/>
      <c r="B42" s="1">
        <v>877969</v>
      </c>
      <c r="C42" s="1" t="s">
        <v>134</v>
      </c>
      <c r="D42" s="1"/>
      <c r="E42" s="3" t="s">
        <v>135</v>
      </c>
      <c r="F42" s="1" t="s">
        <v>136</v>
      </c>
      <c r="G42" s="1" t="s">
        <v>31</v>
      </c>
      <c r="H42" s="1">
        <v>0</v>
      </c>
      <c r="I42" s="1">
        <v>0</v>
      </c>
      <c r="J42" s="1" t="s">
        <v>13</v>
      </c>
      <c r="K42" s="2"/>
      <c r="L42" s="5">
        <f>K42*95.12</f>
        <v>0</v>
      </c>
    </row>
    <row r="43" spans="1:12" customHeight="1" ht="21">
      <c r="A43" s="1"/>
      <c r="B43" s="1">
        <v>870327</v>
      </c>
      <c r="C43" s="1" t="s">
        <v>137</v>
      </c>
      <c r="D43" s="1"/>
      <c r="E43" s="3" t="s">
        <v>138</v>
      </c>
      <c r="F43" s="1" t="s">
        <v>139</v>
      </c>
      <c r="G43" s="1" t="s">
        <v>81</v>
      </c>
      <c r="H43" s="1">
        <v>0</v>
      </c>
      <c r="I43" s="1">
        <v>0</v>
      </c>
      <c r="J43" s="1" t="s">
        <v>13</v>
      </c>
      <c r="K43" s="2"/>
      <c r="L43" s="5">
        <f>K43*150.29</f>
        <v>0</v>
      </c>
    </row>
    <row r="44" spans="1:12" customHeight="1" ht="21">
      <c r="A44" s="1"/>
      <c r="B44" s="1">
        <v>870324</v>
      </c>
      <c r="C44" s="1" t="s">
        <v>140</v>
      </c>
      <c r="D44" s="1"/>
      <c r="E44" s="3" t="s">
        <v>141</v>
      </c>
      <c r="F44" s="1" t="s">
        <v>127</v>
      </c>
      <c r="G44" s="1">
        <v>0</v>
      </c>
      <c r="H44" s="1">
        <v>0</v>
      </c>
      <c r="I44" s="1">
        <v>0</v>
      </c>
      <c r="J44" s="1" t="s">
        <v>13</v>
      </c>
      <c r="K44" s="2"/>
      <c r="L44" s="5">
        <f>K44*58.27</f>
        <v>0</v>
      </c>
    </row>
    <row r="45" spans="1:12" customHeight="1" ht="21">
      <c r="A45" s="1"/>
      <c r="B45" s="1">
        <v>879938</v>
      </c>
      <c r="C45" s="1" t="s">
        <v>142</v>
      </c>
      <c r="D45" s="1"/>
      <c r="E45" s="3" t="s">
        <v>143</v>
      </c>
      <c r="F45" s="1" t="s">
        <v>130</v>
      </c>
      <c r="G45" s="1">
        <v>0</v>
      </c>
      <c r="H45" s="1">
        <v>0</v>
      </c>
      <c r="I45" s="1">
        <v>0</v>
      </c>
      <c r="J45" s="1" t="s">
        <v>13</v>
      </c>
      <c r="K45" s="2"/>
      <c r="L45" s="5">
        <f>K45*50.69</f>
        <v>0</v>
      </c>
    </row>
    <row r="46" spans="1:12" customHeight="1" ht="21">
      <c r="A46" s="1"/>
      <c r="B46" s="1">
        <v>870326</v>
      </c>
      <c r="C46" s="1" t="s">
        <v>144</v>
      </c>
      <c r="D46" s="1"/>
      <c r="E46" s="3" t="s">
        <v>145</v>
      </c>
      <c r="F46" s="1" t="s">
        <v>146</v>
      </c>
      <c r="G46" s="1" t="s">
        <v>81</v>
      </c>
      <c r="H46" s="1">
        <v>0</v>
      </c>
      <c r="I46" s="1">
        <v>0</v>
      </c>
      <c r="J46" s="1" t="s">
        <v>13</v>
      </c>
      <c r="K46" s="2"/>
      <c r="L46" s="5">
        <f>K46*41.00</f>
        <v>0</v>
      </c>
    </row>
    <row r="47" spans="1:12" customHeight="1" ht="21">
      <c r="A47" s="1"/>
      <c r="B47" s="1">
        <v>877970</v>
      </c>
      <c r="C47" s="1" t="s">
        <v>147</v>
      </c>
      <c r="D47" s="1"/>
      <c r="E47" s="3" t="s">
        <v>148</v>
      </c>
      <c r="F47" s="1" t="s">
        <v>149</v>
      </c>
      <c r="G47" s="1" t="s">
        <v>118</v>
      </c>
      <c r="H47" s="1">
        <v>0</v>
      </c>
      <c r="I47" s="1">
        <v>0</v>
      </c>
      <c r="J47" s="1" t="s">
        <v>13</v>
      </c>
      <c r="K47" s="2"/>
      <c r="L47" s="5">
        <f>K47*86.36</f>
        <v>0</v>
      </c>
    </row>
    <row r="48" spans="1:12" customHeight="1" ht="21">
      <c r="A48" s="1"/>
      <c r="B48" s="1">
        <v>870328</v>
      </c>
      <c r="C48" s="1" t="s">
        <v>150</v>
      </c>
      <c r="D48" s="1"/>
      <c r="E48" s="3" t="s">
        <v>151</v>
      </c>
      <c r="F48" s="1" t="s">
        <v>152</v>
      </c>
      <c r="G48" s="1" t="s">
        <v>81</v>
      </c>
      <c r="H48" s="1">
        <v>0</v>
      </c>
      <c r="I48" s="1">
        <v>0</v>
      </c>
      <c r="J48" s="1" t="s">
        <v>13</v>
      </c>
      <c r="K48" s="2"/>
      <c r="L48" s="5">
        <f>K48*123.83</f>
        <v>0</v>
      </c>
    </row>
    <row r="49" spans="1:12" customHeight="1" ht="35">
      <c r="A49" s="1"/>
      <c r="B49" s="1">
        <v>879946</v>
      </c>
      <c r="C49" s="1" t="s">
        <v>153</v>
      </c>
      <c r="D49" s="1"/>
      <c r="E49" s="3" t="s">
        <v>154</v>
      </c>
      <c r="F49" s="1" t="s">
        <v>19</v>
      </c>
      <c r="G49" s="1">
        <v>0</v>
      </c>
      <c r="H49" s="1">
        <v>0</v>
      </c>
      <c r="I49" s="1">
        <v>0</v>
      </c>
      <c r="J49" s="1" t="s">
        <v>13</v>
      </c>
      <c r="K49" s="2"/>
      <c r="L49" s="5">
        <f>K49*0.00</f>
        <v>0</v>
      </c>
    </row>
    <row r="50" spans="1:12" customHeight="1" ht="35">
      <c r="A50" s="1"/>
      <c r="B50" s="1">
        <v>870337</v>
      </c>
      <c r="C50" s="1" t="s">
        <v>155</v>
      </c>
      <c r="D50" s="1"/>
      <c r="E50" s="3" t="s">
        <v>156</v>
      </c>
      <c r="F50" s="1" t="s">
        <v>157</v>
      </c>
      <c r="G50" s="1" t="s">
        <v>118</v>
      </c>
      <c r="H50" s="1">
        <v>0</v>
      </c>
      <c r="I50" s="1" t="s">
        <v>44</v>
      </c>
      <c r="J50" s="1" t="s">
        <v>13</v>
      </c>
      <c r="K50" s="2"/>
      <c r="L50" s="5">
        <f>K50*13.48</f>
        <v>0</v>
      </c>
    </row>
    <row r="51" spans="1:12" customHeight="1" ht="35">
      <c r="A51" s="1"/>
      <c r="B51" s="1">
        <v>870338</v>
      </c>
      <c r="C51" s="1" t="s">
        <v>158</v>
      </c>
      <c r="D51" s="1"/>
      <c r="E51" s="3" t="s">
        <v>159</v>
      </c>
      <c r="F51" s="1" t="s">
        <v>160</v>
      </c>
      <c r="G51" s="1" t="s">
        <v>44</v>
      </c>
      <c r="H51" s="1">
        <v>0</v>
      </c>
      <c r="I51" s="1">
        <v>0</v>
      </c>
      <c r="J51" s="1" t="s">
        <v>13</v>
      </c>
      <c r="K51" s="2"/>
      <c r="L51" s="5">
        <f>K51*27.69</f>
        <v>0</v>
      </c>
    </row>
    <row r="52" spans="1:12" customHeight="1" ht="53">
      <c r="A52" s="1"/>
      <c r="B52" s="1">
        <v>870339</v>
      </c>
      <c r="C52" s="1" t="s">
        <v>161</v>
      </c>
      <c r="D52" s="1"/>
      <c r="E52" s="3" t="s">
        <v>162</v>
      </c>
      <c r="F52" s="1" t="s">
        <v>163</v>
      </c>
      <c r="G52" s="1" t="s">
        <v>81</v>
      </c>
      <c r="H52" s="1">
        <v>0</v>
      </c>
      <c r="I52" s="1">
        <v>0</v>
      </c>
      <c r="J52" s="1" t="s">
        <v>13</v>
      </c>
      <c r="K52" s="2"/>
      <c r="L52" s="5">
        <f>K52*10.06</f>
        <v>0</v>
      </c>
    </row>
    <row r="53" spans="1:12" customHeight="1" ht="53">
      <c r="A53" s="1"/>
      <c r="B53" s="1">
        <v>870340</v>
      </c>
      <c r="C53" s="1" t="s">
        <v>164</v>
      </c>
      <c r="D53" s="1"/>
      <c r="E53" s="3" t="s">
        <v>165</v>
      </c>
      <c r="F53" s="1" t="s">
        <v>166</v>
      </c>
      <c r="G53" s="1" t="s">
        <v>44</v>
      </c>
      <c r="H53" s="1">
        <v>0</v>
      </c>
      <c r="I53" s="1">
        <v>0</v>
      </c>
      <c r="J53" s="1" t="s">
        <v>13</v>
      </c>
      <c r="K53" s="2"/>
      <c r="L53" s="5">
        <f>K53*19.58</f>
        <v>0</v>
      </c>
    </row>
    <row r="54" spans="1:12" customHeight="1" ht="105">
      <c r="A54" s="1"/>
      <c r="B54" s="1">
        <v>822161</v>
      </c>
      <c r="C54" s="1" t="s">
        <v>167</v>
      </c>
      <c r="D54" s="1" t="s">
        <v>168</v>
      </c>
      <c r="E54" s="3" t="s">
        <v>169</v>
      </c>
      <c r="F54" s="1" t="s">
        <v>170</v>
      </c>
      <c r="G54" s="1">
        <v>-2</v>
      </c>
      <c r="H54" s="1">
        <v>0</v>
      </c>
      <c r="I54" s="1">
        <v>0</v>
      </c>
      <c r="J54" s="1" t="s">
        <v>13</v>
      </c>
      <c r="K54" s="2"/>
      <c r="L54" s="5">
        <f>K54*324.54</f>
        <v>0</v>
      </c>
    </row>
    <row r="55" spans="1:12" customHeight="1" ht="53">
      <c r="A55" s="1"/>
      <c r="B55" s="1">
        <v>822154</v>
      </c>
      <c r="C55" s="1" t="s">
        <v>171</v>
      </c>
      <c r="D55" s="1">
        <v>100115</v>
      </c>
      <c r="E55" s="3" t="s">
        <v>172</v>
      </c>
      <c r="F55" s="1" t="s">
        <v>173</v>
      </c>
      <c r="G55" s="1" t="s">
        <v>31</v>
      </c>
      <c r="H55" s="1">
        <v>0</v>
      </c>
      <c r="I55" s="1">
        <v>0</v>
      </c>
      <c r="J55" s="1" t="s">
        <v>13</v>
      </c>
      <c r="K55" s="2"/>
      <c r="L55" s="5">
        <f>K55*134.86</f>
        <v>0</v>
      </c>
    </row>
    <row r="56" spans="1:12" customHeight="1" ht="53">
      <c r="A56" s="1"/>
      <c r="B56" s="1">
        <v>822155</v>
      </c>
      <c r="C56" s="1" t="s">
        <v>174</v>
      </c>
      <c r="D56" s="1">
        <v>100130</v>
      </c>
      <c r="E56" s="3" t="s">
        <v>175</v>
      </c>
      <c r="F56" s="1" t="s">
        <v>176</v>
      </c>
      <c r="G56" s="1" t="s">
        <v>118</v>
      </c>
      <c r="H56" s="1">
        <v>0</v>
      </c>
      <c r="I56" s="1">
        <v>0</v>
      </c>
      <c r="J56" s="1" t="s">
        <v>13</v>
      </c>
      <c r="K56" s="2"/>
      <c r="L56" s="5">
        <f>K56*124.86</f>
        <v>0</v>
      </c>
    </row>
    <row r="57" spans="1:12" customHeight="1" ht="105">
      <c r="A57" s="1"/>
      <c r="B57" s="1">
        <v>822157</v>
      </c>
      <c r="C57" s="1" t="s">
        <v>177</v>
      </c>
      <c r="D57" s="1">
        <v>100167</v>
      </c>
      <c r="E57" s="3" t="s">
        <v>178</v>
      </c>
      <c r="F57" s="1" t="s">
        <v>179</v>
      </c>
      <c r="G57" s="1" t="s">
        <v>31</v>
      </c>
      <c r="H57" s="1">
        <v>0</v>
      </c>
      <c r="I57" s="1">
        <v>0</v>
      </c>
      <c r="J57" s="1" t="s">
        <v>13</v>
      </c>
      <c r="K57" s="2"/>
      <c r="L57" s="5">
        <f>K57*139.23</f>
        <v>0</v>
      </c>
    </row>
    <row r="58" spans="1:12" customHeight="1" ht="105">
      <c r="A58" s="1"/>
      <c r="B58" s="1">
        <v>822128</v>
      </c>
      <c r="C58" s="1" t="s">
        <v>180</v>
      </c>
      <c r="D58" s="1">
        <v>301120</v>
      </c>
      <c r="E58" s="3" t="s">
        <v>181</v>
      </c>
      <c r="F58" s="1" t="s">
        <v>182</v>
      </c>
      <c r="G58" s="1" t="s">
        <v>118</v>
      </c>
      <c r="H58" s="1">
        <v>0</v>
      </c>
      <c r="I58" s="1">
        <v>0</v>
      </c>
      <c r="J58" s="1" t="s">
        <v>13</v>
      </c>
      <c r="K58" s="2"/>
      <c r="L58" s="5">
        <f>K58*146.08</f>
        <v>0</v>
      </c>
    </row>
    <row r="59" spans="1:12" customHeight="1" ht="105">
      <c r="A59" s="1"/>
      <c r="B59" s="1">
        <v>822182</v>
      </c>
      <c r="C59" s="1" t="s">
        <v>183</v>
      </c>
      <c r="D59" s="1" t="s">
        <v>184</v>
      </c>
      <c r="E59" s="3" t="s">
        <v>185</v>
      </c>
      <c r="F59" s="1" t="s">
        <v>186</v>
      </c>
      <c r="G59" s="1">
        <v>4</v>
      </c>
      <c r="H59" s="1">
        <v>0</v>
      </c>
      <c r="I59" s="1">
        <v>0</v>
      </c>
      <c r="J59" s="1" t="s">
        <v>13</v>
      </c>
      <c r="K59" s="2"/>
      <c r="L59" s="5">
        <f>K59*508.11</f>
        <v>0</v>
      </c>
    </row>
    <row r="60" spans="1:12" customHeight="1" ht="105">
      <c r="A60" s="1"/>
      <c r="B60" s="1">
        <v>822181</v>
      </c>
      <c r="C60" s="1" t="s">
        <v>187</v>
      </c>
      <c r="D60" s="1">
        <v>715587</v>
      </c>
      <c r="E60" s="3" t="s">
        <v>188</v>
      </c>
      <c r="F60" s="1" t="s">
        <v>189</v>
      </c>
      <c r="G60" s="1">
        <v>0</v>
      </c>
      <c r="H60" s="1">
        <v>0</v>
      </c>
      <c r="I60" s="1">
        <v>0</v>
      </c>
      <c r="J60" s="1" t="s">
        <v>13</v>
      </c>
      <c r="K60" s="2"/>
      <c r="L60" s="5">
        <f>K60*459.92</f>
        <v>0</v>
      </c>
    </row>
    <row r="61" spans="1:12" customHeight="1" ht="105">
      <c r="A61" s="1"/>
      <c r="B61" s="1">
        <v>822174</v>
      </c>
      <c r="C61" s="1" t="s">
        <v>190</v>
      </c>
      <c r="D61" s="1">
        <v>805545</v>
      </c>
      <c r="E61" s="3" t="s">
        <v>191</v>
      </c>
      <c r="F61" s="1" t="s">
        <v>192</v>
      </c>
      <c r="G61" s="1">
        <v>5</v>
      </c>
      <c r="H61" s="1">
        <v>0</v>
      </c>
      <c r="I61" s="1">
        <v>0</v>
      </c>
      <c r="J61" s="1" t="s">
        <v>13</v>
      </c>
      <c r="K61" s="2"/>
      <c r="L61" s="5">
        <f>K61*373.78</f>
        <v>0</v>
      </c>
    </row>
    <row r="62" spans="1:12" customHeight="1" ht="105">
      <c r="A62" s="1"/>
      <c r="B62" s="1">
        <v>822175</v>
      </c>
      <c r="C62" s="1" t="s">
        <v>193</v>
      </c>
      <c r="D62" s="1" t="s">
        <v>194</v>
      </c>
      <c r="E62" s="3" t="s">
        <v>195</v>
      </c>
      <c r="F62" s="1" t="s">
        <v>192</v>
      </c>
      <c r="G62" s="1">
        <v>1</v>
      </c>
      <c r="H62" s="1">
        <v>0</v>
      </c>
      <c r="I62" s="1">
        <v>0</v>
      </c>
      <c r="J62" s="1" t="s">
        <v>13</v>
      </c>
      <c r="K62" s="2"/>
      <c r="L62" s="5">
        <f>K62*373.78</f>
        <v>0</v>
      </c>
    </row>
    <row r="63" spans="1:12" customHeight="1" ht="105">
      <c r="A63" s="1"/>
      <c r="B63" s="1">
        <v>822191</v>
      </c>
      <c r="C63" s="1" t="s">
        <v>196</v>
      </c>
      <c r="D63" s="1">
        <v>920110</v>
      </c>
      <c r="E63" s="3" t="s">
        <v>197</v>
      </c>
      <c r="F63" s="1" t="s">
        <v>198</v>
      </c>
      <c r="G63" s="1">
        <v>1</v>
      </c>
      <c r="H63" s="1">
        <v>0</v>
      </c>
      <c r="I63" s="1">
        <v>0</v>
      </c>
      <c r="J63" s="1" t="s">
        <v>13</v>
      </c>
      <c r="K63" s="2"/>
      <c r="L63" s="5">
        <f>K63*461.66</f>
        <v>0</v>
      </c>
    </row>
    <row r="64" spans="1:12" customHeight="1" ht="105">
      <c r="A64" s="1"/>
      <c r="B64" s="1">
        <v>840090</v>
      </c>
      <c r="C64" s="1" t="s">
        <v>199</v>
      </c>
      <c r="D64" s="1">
        <v>925110</v>
      </c>
      <c r="E64" s="3" t="s">
        <v>200</v>
      </c>
      <c r="F64" s="1" t="s">
        <v>201</v>
      </c>
      <c r="G64" s="1">
        <v>0</v>
      </c>
      <c r="H64" s="1">
        <v>0</v>
      </c>
      <c r="I64" s="1">
        <v>0</v>
      </c>
      <c r="J64" s="1" t="s">
        <v>13</v>
      </c>
      <c r="K64" s="2"/>
      <c r="L64" s="5">
        <f>K64*425.80</f>
        <v>0</v>
      </c>
    </row>
    <row r="65" spans="1:12" customHeight="1" ht="105">
      <c r="A65" s="1"/>
      <c r="B65" s="1">
        <v>822207</v>
      </c>
      <c r="C65" s="1" t="s">
        <v>202</v>
      </c>
      <c r="D65" s="1">
        <v>940110</v>
      </c>
      <c r="E65" s="3" t="s">
        <v>203</v>
      </c>
      <c r="F65" s="1" t="s">
        <v>204</v>
      </c>
      <c r="G65" s="1">
        <v>0</v>
      </c>
      <c r="H65" s="1">
        <v>0</v>
      </c>
      <c r="I65" s="1">
        <v>0</v>
      </c>
      <c r="J65" s="1" t="s">
        <v>13</v>
      </c>
      <c r="K65" s="2"/>
      <c r="L65" s="5">
        <f>K65*180.57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A5"/>
    <mergeCell ref="A9:A12"/>
    <mergeCell ref="A18:A21"/>
    <mergeCell ref="A22:A25"/>
    <mergeCell ref="A26:A29"/>
    <mergeCell ref="A30:A32"/>
    <mergeCell ref="A33:A36"/>
    <mergeCell ref="A37:A38"/>
    <mergeCell ref="A39:A43"/>
    <mergeCell ref="A44:A48"/>
    <mergeCell ref="A49:A51"/>
    <mergeCell ref="A52:A53"/>
    <mergeCell ref="A55:A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2024-12-27T02:07:38+03:00</dcterms:created>
  <dcterms:modified xsi:type="dcterms:W3CDTF">2024-12-27T02:07:38+03:00</dcterms:modified>
  <dc:title>Untitled Spreadsheet</dc:title>
  <dc:description/>
  <dc:subject/>
  <cp:keywords/>
  <cp:category/>
</cp:coreProperties>
</file>