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<sst xmlns="http://schemas.openxmlformats.org/spreadsheetml/2006/main" uniqueCount="140">
  <si>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</si>
  <si>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</si>
  <si>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</si>
  <si>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</si>
  <si>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</si>
  <si>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</si>
  <si>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</si>
  <si>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</si>
  <si>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</si>
  <si>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</si>
  <si>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KIO-210001</t>
  </si>
  <si>
    <t>VR216-25/6</t>
  </si>
  <si>
    <t>Группа быстрого монтажа 11/2  высокотемпературного прямого контура С ШАР КРАНОМ без насоса (1/2шт)</t>
  </si>
  <si>
    <t>10 489.87 руб.</t>
  </si>
  <si>
    <t>шт</t>
  </si>
  <si>
    <t>KIO-210002</t>
  </si>
  <si>
    <t>VR217-25/6</t>
  </si>
  <si>
    <t>Группа быстрого монтажа 11/2" низкотемпературная С ТРЕХХОД. КЛАПАНОМ без насоса (1/2шт)</t>
  </si>
  <si>
    <t>14 140.05 руб.</t>
  </si>
  <si>
    <t>KIO-210003</t>
  </si>
  <si>
    <t>VR218-25/6</t>
  </si>
  <si>
    <t>Группа быстрого монтажа 11/2" низкотемпературная С ТЕРМОСМЕС. КЛАПАНОМ без насоса (1/2шт)</t>
  </si>
  <si>
    <t>15 122.72 руб.</t>
  </si>
  <si>
    <t>KIO-210004</t>
  </si>
  <si>
    <t>VR211.2</t>
  </si>
  <si>
    <t>Коллектор  на 3 контура с накид. гайками 11/2,  в теплоиз, сталь, до 70 кВт, VIEIR</t>
  </si>
  <si>
    <t>12 993.91 руб.</t>
  </si>
  <si>
    <t>KIO-210005</t>
  </si>
  <si>
    <t>VR211.3</t>
  </si>
  <si>
    <t>Коллектор  на 5  контуров с накид. гайками 1/12,  в теплоиз, сталь, до 70 кВт, VIEIR</t>
  </si>
  <si>
    <t>17 829.24 руб.</t>
  </si>
  <si>
    <t>KIO-210006</t>
  </si>
  <si>
    <t>VR211.4</t>
  </si>
  <si>
    <t>Коллектор  на 7  контуров с накид. гайками 1/12,  в теплоиз, сталь, до 70 кВт, VIEIR</t>
  </si>
  <si>
    <t>22 655.29 руб.</t>
  </si>
  <si>
    <t>KIO-210007</t>
  </si>
  <si>
    <t>VR205</t>
  </si>
  <si>
    <t>Гидрострелка VR 11/2  в сборе с авт воздух, дренаж кран, с накид. гайками</t>
  </si>
  <si>
    <t>15 169.16 руб.</t>
  </si>
  <si>
    <t>KIO-210008</t>
  </si>
  <si>
    <t>VR210A</t>
  </si>
  <si>
    <t>Кронштейн крепления коллектора (1/100шт)</t>
  </si>
  <si>
    <t>1 090.41 руб.</t>
  </si>
  <si>
    <t>&gt;10</t>
  </si>
  <si>
    <t>KIO-210009</t>
  </si>
  <si>
    <t>VR220L-25/6</t>
  </si>
  <si>
    <t>Группа быстрого монтажа 11/2" подключ СЛЕВА в теплоиз. с термометрами С ТРЕХХОД. КЛАПАН без насоса</t>
  </si>
  <si>
    <t>13 768.53 руб.</t>
  </si>
  <si>
    <t>KIO-210010</t>
  </si>
  <si>
    <t>VR220R-25/6</t>
  </si>
  <si>
    <t>Группа быстрого монтажа 11/2" подключ СПРАВА в теплоиз. с термометр  С ТРЕХХОД. КЛАПАН без насоса</t>
  </si>
  <si>
    <t>KIO-210011</t>
  </si>
  <si>
    <t>VR209A</t>
  </si>
  <si>
    <t>Кронштейны крепления коллектора с отступом ПАРА (1/100шт)</t>
  </si>
  <si>
    <t>653.88 руб.</t>
  </si>
  <si>
    <t>VER-000436</t>
  </si>
  <si>
    <t>VR222-25/6</t>
  </si>
  <si>
    <t>Группа быстрого монтажа 11/2" с ТЕПЛООБМЕННИКОМ 28 пластин, без насоса (2/1шт)</t>
  </si>
  <si>
    <t>28 376.70 руб.</t>
  </si>
  <si>
    <t>VER-001008</t>
  </si>
  <si>
    <t>VP226</t>
  </si>
  <si>
    <t>Насосная группа быстрого монтажа прямого контура 1 1/2"x 1" VER PRO (2/1шт)</t>
  </si>
  <si>
    <t>14 080.61 руб.</t>
  </si>
  <si>
    <t>VER-001009</t>
  </si>
  <si>
    <t>VP227</t>
  </si>
  <si>
    <t>Насосная группа с 4-х ходовым смес клапаном 1 1/2"x 1" универсальная (левая/правая) VER PRO (2/1шт)</t>
  </si>
  <si>
    <t>17 812.53 руб.</t>
  </si>
  <si>
    <t>VER-001010</t>
  </si>
  <si>
    <t>VP230</t>
  </si>
  <si>
    <t>Насосная группа с 3-х ходовым смесительным клапаном 1 1/2"x 1" VER-PRO (2/1шт)</t>
  </si>
  <si>
    <t>16 965.46 руб.</t>
  </si>
  <si>
    <t>VER-001011</t>
  </si>
  <si>
    <t>VP235</t>
  </si>
  <si>
    <t>Гидрострелка из нержавеющей стали 1 1/2"x 1 1/4" (1шт)</t>
  </si>
  <si>
    <t>21 442.28 руб.</t>
  </si>
  <si>
    <t>VER-001077</t>
  </si>
  <si>
    <t>VHSC25-3</t>
  </si>
  <si>
    <t>Гидравлический разделитель НЕРЖ совмещенный с коллектором 3 выхода (1шт)</t>
  </si>
  <si>
    <t>21 537.01 руб.</t>
  </si>
  <si>
    <t>VER-001078</t>
  </si>
  <si>
    <t>VHSC25-2.1</t>
  </si>
  <si>
    <t>Гидравлический разделитель НЕРЖ совмещенный с коллектором 2+1 выход (1шт)</t>
  </si>
  <si>
    <t>25 523.42 руб.</t>
  </si>
  <si>
    <t>VER-001079</t>
  </si>
  <si>
    <t>VHSC25-3.1</t>
  </si>
  <si>
    <t>Гидравлический разделитель НЕРЖ совмещенный с коллектором 3+1 выход (1шт)</t>
  </si>
  <si>
    <t>29 491.26 руб.</t>
  </si>
  <si>
    <t>VLC-811058</t>
  </si>
  <si>
    <t>VT.VAR00.G.07</t>
  </si>
  <si>
    <t>Гидравлическая стрелка для систем VARIMIX 1 1/4" бронза (Италия)</t>
  </si>
  <si>
    <t>46 376.90 руб.</t>
  </si>
  <si>
    <t>VLC-811059</t>
  </si>
  <si>
    <t>VT.TVR00.FP.07</t>
  </si>
  <si>
    <t>Теплоизоляция для гидравлической стрелки VT. VAR.00</t>
  </si>
  <si>
    <t>5 794.80 руб.</t>
  </si>
  <si>
    <t>VLC-811060</t>
  </si>
  <si>
    <t>VT.VAR10.G.07</t>
  </si>
  <si>
    <t>Насосная группа высокотемп. контура для систем VARIMIX 1 1/4" бронза (Италия)</t>
  </si>
  <si>
    <t>51 135.80 руб.</t>
  </si>
  <si>
    <t>VLC-811061</t>
  </si>
  <si>
    <t>VT.VAR11.G.07</t>
  </si>
  <si>
    <t>Насосная группа высокотемп. контура с байпасом для систем VARIMIX 1 1/4" бронза (Италия)</t>
  </si>
  <si>
    <t>63 813.10 руб.</t>
  </si>
  <si>
    <t>VLC-811062</t>
  </si>
  <si>
    <t>VT.VAR20.G.07</t>
  </si>
  <si>
    <t>Насосная группа с байпасом и трехходовым клапаном  для систем VARIMIX 11/4" - 3W-KV4 бронза (Италия)</t>
  </si>
  <si>
    <t>81 288.40 руб.</t>
  </si>
  <si>
    <t>VLC-811063</t>
  </si>
  <si>
    <t>VT.VAR21.G.07</t>
  </si>
  <si>
    <t>Насосная группа с байпасом и четырехход. клапаном  для систем VARIMIX 11/4" - 4W-KV4 бронза (Италия)</t>
  </si>
  <si>
    <t>79 493.10 руб.</t>
  </si>
  <si>
    <t>VLC-811064</t>
  </si>
  <si>
    <t>VT.VAR30.G.07</t>
  </si>
  <si>
    <t>Коллекторный модуль для систем VARIMIX 1 1/4" бронза (Италия)</t>
  </si>
  <si>
    <t>37 475.20 руб.</t>
  </si>
  <si>
    <t>VLC-811065</t>
  </si>
  <si>
    <t>VT.VAR05.SS.06</t>
  </si>
  <si>
    <t>Гидравлическая стрелка из нерж. стали 1"</t>
  </si>
  <si>
    <t>20 517.00 руб.</t>
  </si>
  <si>
    <t>VLC-811066</t>
  </si>
  <si>
    <t>VT.VAR05.SS.07</t>
  </si>
  <si>
    <t>Гидравлическая стрелка из нерж. стали 1 1/4"</t>
  </si>
  <si>
    <t>30 988.00 руб.</t>
  </si>
  <si>
    <t>VLC-812012</t>
  </si>
  <si>
    <t>VT.0606.0.07</t>
  </si>
  <si>
    <t>Сдвоенный ниппель, 1 1/4"x1 1/4"  (10 /80шт)</t>
  </si>
  <si>
    <t>3 536.90 руб.</t>
  </si>
  <si>
    <t>VLC-911001</t>
  </si>
  <si>
    <t>VTc.100.SH.070603</t>
  </si>
  <si>
    <t>Гидроразделитель сталь с колл., гориз., 3 контура, до 70 кВт</t>
  </si>
  <si>
    <t>12 067.00 руб.</t>
  </si>
  <si>
    <t>VLC-911002</t>
  </si>
  <si>
    <t>VTc.100.SH.070605</t>
  </si>
  <si>
    <t>Гидроразделитель сталь с колл., гориз., 5 контуров, до 70 кВт</t>
  </si>
  <si>
    <t>15 704.00 руб.</t>
  </si>
  <si>
    <t>VLC-911003</t>
  </si>
  <si>
    <t>VTc.100.S.U</t>
  </si>
  <si>
    <t>Кронштейн крепл. универс. для гидрообвязки</t>
  </si>
  <si>
    <t>414.00 руб.</t>
  </si>
  <si>
    <t>&gt;25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</si>
</sst>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SUM(J2:J33)</f>
        <v>0</v>
      </c>
      <c r="K1" s="4" t="s">
        <v>9</v>
      </c>
      <c r="L1" s="5"/>
    </row>
    <row r="2" spans="1:12">
      <c r="A2" s="1"/>
      <c r="B2" s="1">
        <v>819056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7</v>
      </c>
      <c r="H2" s="1">
        <v>0</v>
      </c>
      <c r="I2" s="1">
        <v>0</v>
      </c>
      <c r="J2" s="1" t="s">
        <v>14</v>
      </c>
      <c r="K2" s="2"/>
      <c r="L2" s="5">
        <f>K2*10489.87</f>
        <v>0</v>
      </c>
    </row>
    <row r="3" spans="1:12">
      <c r="A3" s="1"/>
      <c r="B3" s="1">
        <v>819057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2</v>
      </c>
      <c r="H3" s="1">
        <v>0</v>
      </c>
      <c r="I3" s="1">
        <v>0</v>
      </c>
      <c r="J3" s="1" t="s">
        <v>14</v>
      </c>
      <c r="K3" s="2"/>
      <c r="L3" s="5">
        <f>K3*14140.05</f>
        <v>0</v>
      </c>
    </row>
    <row r="4" spans="1:12">
      <c r="A4" s="1"/>
      <c r="B4" s="1">
        <v>819058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7</v>
      </c>
      <c r="H4" s="1">
        <v>0</v>
      </c>
      <c r="I4" s="1">
        <v>0</v>
      </c>
      <c r="J4" s="1" t="s">
        <v>14</v>
      </c>
      <c r="K4" s="2"/>
      <c r="L4" s="5">
        <f>K4*15122.72</f>
        <v>0</v>
      </c>
    </row>
    <row r="5" spans="1:12">
      <c r="A5" s="1"/>
      <c r="B5" s="1">
        <v>819059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3</v>
      </c>
      <c r="H5" s="1">
        <v>0</v>
      </c>
      <c r="I5" s="1">
        <v>0</v>
      </c>
      <c r="J5" s="1" t="s">
        <v>14</v>
      </c>
      <c r="K5" s="2"/>
      <c r="L5" s="5">
        <f>K5*12993.91</f>
        <v>0</v>
      </c>
    </row>
    <row r="6" spans="1:12">
      <c r="A6" s="1"/>
      <c r="B6" s="1">
        <v>819060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4</v>
      </c>
      <c r="H6" s="1">
        <v>0</v>
      </c>
      <c r="I6" s="1">
        <v>0</v>
      </c>
      <c r="J6" s="1" t="s">
        <v>14</v>
      </c>
      <c r="K6" s="2"/>
      <c r="L6" s="5">
        <f>K6*17829.24</f>
        <v>0</v>
      </c>
    </row>
    <row r="7" spans="1:12">
      <c r="A7" s="1"/>
      <c r="B7" s="1">
        <v>819061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3</v>
      </c>
      <c r="H7" s="1">
        <v>0</v>
      </c>
      <c r="I7" s="1">
        <v>0</v>
      </c>
      <c r="J7" s="1" t="s">
        <v>14</v>
      </c>
      <c r="K7" s="2"/>
      <c r="L7" s="5">
        <f>K7*22655.29</f>
        <v>0</v>
      </c>
    </row>
    <row r="8" spans="1:12">
      <c r="A8" s="1"/>
      <c r="B8" s="1">
        <v>819062</v>
      </c>
      <c r="C8" s="1" t="s">
        <v>35</v>
      </c>
      <c r="D8" s="1" t="s">
        <v>36</v>
      </c>
      <c r="E8" s="3" t="s">
        <v>37</v>
      </c>
      <c r="F8" s="1" t="s">
        <v>38</v>
      </c>
      <c r="G8" s="1">
        <v>7</v>
      </c>
      <c r="H8" s="1">
        <v>0</v>
      </c>
      <c r="I8" s="1">
        <v>0</v>
      </c>
      <c r="J8" s="1" t="s">
        <v>14</v>
      </c>
      <c r="K8" s="2"/>
      <c r="L8" s="5">
        <f>K8*15169.16</f>
        <v>0</v>
      </c>
    </row>
    <row r="9" spans="1:12">
      <c r="A9" s="1"/>
      <c r="B9" s="1">
        <v>819063</v>
      </c>
      <c r="C9" s="1" t="s">
        <v>39</v>
      </c>
      <c r="D9" s="1" t="s">
        <v>40</v>
      </c>
      <c r="E9" s="3" t="s">
        <v>41</v>
      </c>
      <c r="F9" s="1" t="s">
        <v>42</v>
      </c>
      <c r="G9" s="1" t="s">
        <v>43</v>
      </c>
      <c r="H9" s="1">
        <v>0</v>
      </c>
      <c r="I9" s="1">
        <v>0</v>
      </c>
      <c r="J9" s="1" t="s">
        <v>14</v>
      </c>
      <c r="K9" s="2"/>
      <c r="L9" s="5">
        <f>K9*1090.41</f>
        <v>0</v>
      </c>
    </row>
    <row r="10" spans="1:12">
      <c r="A10" s="1"/>
      <c r="B10" s="1">
        <v>825204</v>
      </c>
      <c r="C10" s="1" t="s">
        <v>44</v>
      </c>
      <c r="D10" s="1" t="s">
        <v>45</v>
      </c>
      <c r="E10" s="3" t="s">
        <v>46</v>
      </c>
      <c r="F10" s="1" t="s">
        <v>47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K10*13768.53</f>
        <v>0</v>
      </c>
    </row>
    <row r="11" spans="1:12">
      <c r="A11" s="1"/>
      <c r="B11" s="1">
        <v>825205</v>
      </c>
      <c r="C11" s="1" t="s">
        <v>48</v>
      </c>
      <c r="D11" s="1" t="s">
        <v>49</v>
      </c>
      <c r="E11" s="3" t="s">
        <v>50</v>
      </c>
      <c r="F11" s="1" t="s">
        <v>47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K11*13768.53</f>
        <v>0</v>
      </c>
    </row>
    <row r="12" spans="1:12">
      <c r="A12" s="1"/>
      <c r="B12" s="1">
        <v>829305</v>
      </c>
      <c r="C12" s="1" t="s">
        <v>51</v>
      </c>
      <c r="D12" s="1" t="s">
        <v>52</v>
      </c>
      <c r="E12" s="3" t="s">
        <v>53</v>
      </c>
      <c r="F12" s="1" t="s">
        <v>54</v>
      </c>
      <c r="G12" s="1" t="s">
        <v>43</v>
      </c>
      <c r="H12" s="1">
        <v>0</v>
      </c>
      <c r="I12" s="1">
        <v>0</v>
      </c>
      <c r="J12" s="1" t="s">
        <v>14</v>
      </c>
      <c r="K12" s="2"/>
      <c r="L12" s="5">
        <f>K12*653.88</f>
        <v>0</v>
      </c>
    </row>
    <row r="13" spans="1:12">
      <c r="A13" s="1"/>
      <c r="B13" s="1">
        <v>878117</v>
      </c>
      <c r="C13" s="1" t="s">
        <v>55</v>
      </c>
      <c r="D13" s="1" t="s">
        <v>56</v>
      </c>
      <c r="E13" s="3" t="s">
        <v>57</v>
      </c>
      <c r="F13" s="1" t="s">
        <v>58</v>
      </c>
      <c r="G13" s="1">
        <v>1</v>
      </c>
      <c r="H13" s="1">
        <v>0</v>
      </c>
      <c r="I13" s="1">
        <v>0</v>
      </c>
      <c r="J13" s="1" t="s">
        <v>14</v>
      </c>
      <c r="K13" s="2"/>
      <c r="L13" s="5">
        <f>K13*28376.70</f>
        <v>0</v>
      </c>
    </row>
    <row r="14" spans="1:12">
      <c r="A14" s="1"/>
      <c r="B14" s="1">
        <v>884146</v>
      </c>
      <c r="C14" s="1" t="s">
        <v>59</v>
      </c>
      <c r="D14" s="1" t="s">
        <v>60</v>
      </c>
      <c r="E14" s="3" t="s">
        <v>61</v>
      </c>
      <c r="F14" s="1" t="s">
        <v>62</v>
      </c>
      <c r="G14" s="1">
        <v>9</v>
      </c>
      <c r="H14" s="1">
        <v>0</v>
      </c>
      <c r="I14" s="1">
        <v>0</v>
      </c>
      <c r="J14" s="1" t="s">
        <v>14</v>
      </c>
      <c r="K14" s="2"/>
      <c r="L14" s="5">
        <f>K14*14080.61</f>
        <v>0</v>
      </c>
    </row>
    <row r="15" spans="1:12">
      <c r="A15" s="1"/>
      <c r="B15" s="1">
        <v>884147</v>
      </c>
      <c r="C15" s="1" t="s">
        <v>63</v>
      </c>
      <c r="D15" s="1" t="s">
        <v>64</v>
      </c>
      <c r="E15" s="3" t="s">
        <v>65</v>
      </c>
      <c r="F15" s="1" t="s">
        <v>66</v>
      </c>
      <c r="G15" s="1">
        <v>4</v>
      </c>
      <c r="H15" s="1">
        <v>0</v>
      </c>
      <c r="I15" s="1">
        <v>0</v>
      </c>
      <c r="J15" s="1" t="s">
        <v>14</v>
      </c>
      <c r="K15" s="2"/>
      <c r="L15" s="5">
        <f>K15*17812.53</f>
        <v>0</v>
      </c>
    </row>
    <row r="16" spans="1:12">
      <c r="A16" s="1"/>
      <c r="B16" s="1">
        <v>884148</v>
      </c>
      <c r="C16" s="1" t="s">
        <v>67</v>
      </c>
      <c r="D16" s="1" t="s">
        <v>68</v>
      </c>
      <c r="E16" s="3" t="s">
        <v>69</v>
      </c>
      <c r="F16" s="1" t="s">
        <v>70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K16*16965.46</f>
        <v>0</v>
      </c>
    </row>
    <row r="17" spans="1:12">
      <c r="A17" s="1"/>
      <c r="B17" s="1">
        <v>884149</v>
      </c>
      <c r="C17" s="1" t="s">
        <v>71</v>
      </c>
      <c r="D17" s="1" t="s">
        <v>72</v>
      </c>
      <c r="E17" s="3" t="s">
        <v>73</v>
      </c>
      <c r="F17" s="1" t="s">
        <v>74</v>
      </c>
      <c r="G17" s="1">
        <v>3</v>
      </c>
      <c r="H17" s="1">
        <v>0</v>
      </c>
      <c r="I17" s="1">
        <v>0</v>
      </c>
      <c r="J17" s="1" t="s">
        <v>14</v>
      </c>
      <c r="K17" s="2"/>
      <c r="L17" s="5">
        <f>K17*21442.28</f>
        <v>0</v>
      </c>
    </row>
    <row r="18" spans="1:12">
      <c r="A18" s="1"/>
      <c r="B18" s="1">
        <v>883941</v>
      </c>
      <c r="C18" s="1" t="s">
        <v>75</v>
      </c>
      <c r="D18" s="1" t="s">
        <v>76</v>
      </c>
      <c r="E18" s="3" t="s">
        <v>77</v>
      </c>
      <c r="F18" s="1" t="s">
        <v>78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K18*21537.01</f>
        <v>0</v>
      </c>
    </row>
    <row r="19" spans="1:12">
      <c r="A19" s="1"/>
      <c r="B19" s="1">
        <v>883942</v>
      </c>
      <c r="C19" s="1" t="s">
        <v>79</v>
      </c>
      <c r="D19" s="1" t="s">
        <v>80</v>
      </c>
      <c r="E19" s="3" t="s">
        <v>81</v>
      </c>
      <c r="F19" s="1" t="s">
        <v>82</v>
      </c>
      <c r="G19" s="1">
        <v>1</v>
      </c>
      <c r="H19" s="1">
        <v>0</v>
      </c>
      <c r="I19" s="1">
        <v>0</v>
      </c>
      <c r="J19" s="1" t="s">
        <v>14</v>
      </c>
      <c r="K19" s="2"/>
      <c r="L19" s="5">
        <f>K19*25523.42</f>
        <v>0</v>
      </c>
    </row>
    <row r="20" spans="1:12">
      <c r="A20" s="1"/>
      <c r="B20" s="1">
        <v>883943</v>
      </c>
      <c r="C20" s="1" t="s">
        <v>83</v>
      </c>
      <c r="D20" s="1" t="s">
        <v>84</v>
      </c>
      <c r="E20" s="3" t="s">
        <v>85</v>
      </c>
      <c r="F20" s="1" t="s">
        <v>86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K20*29491.26</f>
        <v>0</v>
      </c>
    </row>
    <row r="21" spans="1:12">
      <c r="A21" s="1"/>
      <c r="B21" s="1">
        <v>819044</v>
      </c>
      <c r="C21" s="1" t="s">
        <v>87</v>
      </c>
      <c r="D21" s="1" t="s">
        <v>88</v>
      </c>
      <c r="E21" s="3" t="s">
        <v>89</v>
      </c>
      <c r="F21" s="1" t="s">
        <v>90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K21*46376.90</f>
        <v>0</v>
      </c>
    </row>
    <row r="22" spans="1:12">
      <c r="A22" s="1"/>
      <c r="B22" s="1">
        <v>819045</v>
      </c>
      <c r="C22" s="1" t="s">
        <v>91</v>
      </c>
      <c r="D22" s="1" t="s">
        <v>92</v>
      </c>
      <c r="E22" s="3" t="s">
        <v>93</v>
      </c>
      <c r="F22" s="1" t="s">
        <v>94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K22*5794.80</f>
        <v>0</v>
      </c>
    </row>
    <row r="23" spans="1:12">
      <c r="A23" s="1"/>
      <c r="B23" s="1">
        <v>819046</v>
      </c>
      <c r="C23" s="1" t="s">
        <v>95</v>
      </c>
      <c r="D23" s="1" t="s">
        <v>96</v>
      </c>
      <c r="E23" s="3" t="s">
        <v>97</v>
      </c>
      <c r="F23" s="1" t="s">
        <v>98</v>
      </c>
      <c r="G23" s="1">
        <v>0</v>
      </c>
      <c r="H23" s="1">
        <v>1</v>
      </c>
      <c r="I23" s="1">
        <v>0</v>
      </c>
      <c r="J23" s="1" t="s">
        <v>14</v>
      </c>
      <c r="K23" s="2"/>
      <c r="L23" s="5">
        <f>K23*51135.80</f>
        <v>0</v>
      </c>
    </row>
    <row r="24" spans="1:12">
      <c r="A24" s="1"/>
      <c r="B24" s="1">
        <v>819047</v>
      </c>
      <c r="C24" s="1" t="s">
        <v>99</v>
      </c>
      <c r="D24" s="1" t="s">
        <v>100</v>
      </c>
      <c r="E24" s="3" t="s">
        <v>101</v>
      </c>
      <c r="F24" s="1" t="s">
        <v>102</v>
      </c>
      <c r="G24" s="1">
        <v>0</v>
      </c>
      <c r="H24" s="1">
        <v>5</v>
      </c>
      <c r="I24" s="1">
        <v>0</v>
      </c>
      <c r="J24" s="1" t="s">
        <v>14</v>
      </c>
      <c r="K24" s="2"/>
      <c r="L24" s="5">
        <f>K24*63813.10</f>
        <v>0</v>
      </c>
    </row>
    <row r="25" spans="1:12">
      <c r="A25" s="1"/>
      <c r="B25" s="1">
        <v>819048</v>
      </c>
      <c r="C25" s="1" t="s">
        <v>103</v>
      </c>
      <c r="D25" s="1" t="s">
        <v>104</v>
      </c>
      <c r="E25" s="3" t="s">
        <v>105</v>
      </c>
      <c r="F25" s="1" t="s">
        <v>106</v>
      </c>
      <c r="G25" s="1">
        <v>0</v>
      </c>
      <c r="H25" s="1">
        <v>9</v>
      </c>
      <c r="I25" s="1">
        <v>0</v>
      </c>
      <c r="J25" s="1" t="s">
        <v>14</v>
      </c>
      <c r="K25" s="2"/>
      <c r="L25" s="5">
        <f>K25*81288.40</f>
        <v>0</v>
      </c>
    </row>
    <row r="26" spans="1:12">
      <c r="A26" s="1"/>
      <c r="B26" s="1">
        <v>819049</v>
      </c>
      <c r="C26" s="1" t="s">
        <v>107</v>
      </c>
      <c r="D26" s="1" t="s">
        <v>108</v>
      </c>
      <c r="E26" s="3" t="s">
        <v>109</v>
      </c>
      <c r="F26" s="1" t="s">
        <v>110</v>
      </c>
      <c r="G26" s="1">
        <v>0</v>
      </c>
      <c r="H26" s="1">
        <v>3</v>
      </c>
      <c r="I26" s="1">
        <v>0</v>
      </c>
      <c r="J26" s="1" t="s">
        <v>14</v>
      </c>
      <c r="K26" s="2"/>
      <c r="L26" s="5">
        <f>K26*79493.10</f>
        <v>0</v>
      </c>
    </row>
    <row r="27" spans="1:12">
      <c r="A27" s="1"/>
      <c r="B27" s="1">
        <v>819050</v>
      </c>
      <c r="C27" s="1" t="s">
        <v>111</v>
      </c>
      <c r="D27" s="1" t="s">
        <v>112</v>
      </c>
      <c r="E27" s="3" t="s">
        <v>113</v>
      </c>
      <c r="F27" s="1" t="s">
        <v>114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K27*37475.20</f>
        <v>0</v>
      </c>
    </row>
    <row r="28" spans="1:12">
      <c r="A28" s="1"/>
      <c r="B28" s="1">
        <v>819051</v>
      </c>
      <c r="C28" s="1" t="s">
        <v>115</v>
      </c>
      <c r="D28" s="1" t="s">
        <v>116</v>
      </c>
      <c r="E28" s="3" t="s">
        <v>117</v>
      </c>
      <c r="F28" s="1" t="s">
        <v>118</v>
      </c>
      <c r="G28" s="1">
        <v>0</v>
      </c>
      <c r="H28" s="1" t="s">
        <v>43</v>
      </c>
      <c r="I28" s="1">
        <v>0</v>
      </c>
      <c r="J28" s="1" t="s">
        <v>14</v>
      </c>
      <c r="K28" s="2"/>
      <c r="L28" s="5">
        <f>K28*20517.00</f>
        <v>0</v>
      </c>
    </row>
    <row r="29" spans="1:12">
      <c r="A29" s="1"/>
      <c r="B29" s="1">
        <v>819052</v>
      </c>
      <c r="C29" s="1" t="s">
        <v>119</v>
      </c>
      <c r="D29" s="1" t="s">
        <v>120</v>
      </c>
      <c r="E29" s="3" t="s">
        <v>121</v>
      </c>
      <c r="F29" s="1" t="s">
        <v>122</v>
      </c>
      <c r="G29" s="1">
        <v>0</v>
      </c>
      <c r="H29" s="1">
        <v>9</v>
      </c>
      <c r="I29" s="1">
        <v>0</v>
      </c>
      <c r="J29" s="1" t="s">
        <v>14</v>
      </c>
      <c r="K29" s="2"/>
      <c r="L29" s="5">
        <f>K29*30988.00</f>
        <v>0</v>
      </c>
    </row>
    <row r="30" spans="1:12">
      <c r="A30" s="1"/>
      <c r="B30" s="1">
        <v>819390</v>
      </c>
      <c r="C30" s="1" t="s">
        <v>123</v>
      </c>
      <c r="D30" s="1" t="s">
        <v>124</v>
      </c>
      <c r="E30" s="3" t="s">
        <v>125</v>
      </c>
      <c r="F30" s="1" t="s">
        <v>126</v>
      </c>
      <c r="G30" s="1">
        <v>0</v>
      </c>
      <c r="H30" s="1">
        <v>2</v>
      </c>
      <c r="I30" s="1">
        <v>0</v>
      </c>
      <c r="J30" s="1" t="s">
        <v>14</v>
      </c>
      <c r="K30" s="2"/>
      <c r="L30" s="5">
        <f>K30*3536.90</f>
        <v>0</v>
      </c>
    </row>
    <row r="31" spans="1:12">
      <c r="A31" s="1"/>
      <c r="B31" s="1">
        <v>819053</v>
      </c>
      <c r="C31" s="1" t="s">
        <v>127</v>
      </c>
      <c r="D31" s="1" t="s">
        <v>128</v>
      </c>
      <c r="E31" s="3" t="s">
        <v>129</v>
      </c>
      <c r="F31" s="1" t="s">
        <v>130</v>
      </c>
      <c r="G31" s="1">
        <v>0</v>
      </c>
      <c r="H31" s="1" t="s">
        <v>43</v>
      </c>
      <c r="I31" s="1">
        <v>0</v>
      </c>
      <c r="J31" s="1" t="s">
        <v>14</v>
      </c>
      <c r="K31" s="2"/>
      <c r="L31" s="5">
        <f>K31*12067.00</f>
        <v>0</v>
      </c>
    </row>
    <row r="32" spans="1:12">
      <c r="A32" s="1"/>
      <c r="B32" s="1">
        <v>819054</v>
      </c>
      <c r="C32" s="1" t="s">
        <v>131</v>
      </c>
      <c r="D32" s="1" t="s">
        <v>132</v>
      </c>
      <c r="E32" s="3" t="s">
        <v>133</v>
      </c>
      <c r="F32" s="1" t="s">
        <v>134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K32*15704.00</f>
        <v>0</v>
      </c>
    </row>
    <row r="33" spans="1:12">
      <c r="A33" s="1"/>
      <c r="B33" s="1">
        <v>819055</v>
      </c>
      <c r="C33" s="1" t="s">
        <v>135</v>
      </c>
      <c r="D33" s="1" t="s">
        <v>136</v>
      </c>
      <c r="E33" s="3" t="s">
        <v>137</v>
      </c>
      <c r="F33" s="1" t="s">
        <v>138</v>
      </c>
      <c r="G33" s="1">
        <v>0</v>
      </c>
      <c r="H33" s="1" t="s">
        <v>139</v>
      </c>
      <c r="I33" s="1">
        <v>0</v>
      </c>
      <c r="J33" s="1" t="s">
        <v>14</v>
      </c>
      <c r="K33" s="2"/>
      <c r="L33" s="5">
        <f>K33*414.00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2024-12-30T18:09:08+03:00</dcterms:created>
  <dcterms:modified xsi:type="dcterms:W3CDTF">2024-12-30T18:09:08+03:00</dcterms:modified>
  <dc:title>Untitled Spreadsheet</dc:title>
  <dc:description/>
  <dc:subject/>
  <cp:keywords/>
  <cp:category/>
</cp:coreProperties>
</file>