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<sst xmlns="http://schemas.openxmlformats.org/spreadsheetml/2006/main" uniqueCount="134">
  <si>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</si>
  <si>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</si>
  <si>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</si>
  <si>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</si>
  <si>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</si>
  <si>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</si>
  <si>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</si>
  <si>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</si>
  <si>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</si>
  <si>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</si>
  <si>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PSK-120004</t>
  </si>
  <si>
    <t>полотенцесушитель нерж сталь М 500*400 1"</t>
  </si>
  <si>
    <t>1 964.96 руб.</t>
  </si>
  <si>
    <t>&gt;50</t>
  </si>
  <si>
    <t>шт</t>
  </si>
  <si>
    <t>PSK-120005</t>
  </si>
  <si>
    <t>полотенцесушитель нерж сталь М 500*500 1"</t>
  </si>
  <si>
    <t>2 233.37 руб.</t>
  </si>
  <si>
    <t>PSK-120006</t>
  </si>
  <si>
    <t>полотенцесушитель нерж сталь М 500*600 1"</t>
  </si>
  <si>
    <t>2 593.63 руб.</t>
  </si>
  <si>
    <t>PSK-120007</t>
  </si>
  <si>
    <t>полотенцесушитель нерж сталь М 600*400 1"</t>
  </si>
  <si>
    <t>2 025.88 руб.</t>
  </si>
  <si>
    <t>PSK-120008</t>
  </si>
  <si>
    <t>полотенцесушитель нерж сталь М 600*500 1"</t>
  </si>
  <si>
    <t>2 394.08 руб.</t>
  </si>
  <si>
    <t>PSK-120009</t>
  </si>
  <si>
    <t>полотенцесушитель нерж сталь М 600*600 1"</t>
  </si>
  <si>
    <t>2 764.82 руб.</t>
  </si>
  <si>
    <t>PSK-120010</t>
  </si>
  <si>
    <t>полотенцесушитель нерж сталь М 500*400 1" с полкой</t>
  </si>
  <si>
    <t>3 567.74 руб.</t>
  </si>
  <si>
    <t>PSK-120011</t>
  </si>
  <si>
    <t>полотенцесушитель нерж сталь М 500*500 1" с полкой</t>
  </si>
  <si>
    <t>3 836.14 руб.</t>
  </si>
  <si>
    <t>PSK-120012</t>
  </si>
  <si>
    <t>полотенцесушитель нерж сталь М 500*600 1" с полкой</t>
  </si>
  <si>
    <t>4 196.41 руб.</t>
  </si>
  <si>
    <t>PSK-120026</t>
  </si>
  <si>
    <t>полотенцесушитель нерж сталь ФОКСТРОТ ПЛОСКОСТЬ МП 500*500 1" с полкой</t>
  </si>
  <si>
    <t>5 750.63 руб.</t>
  </si>
  <si>
    <t>PSK-120027</t>
  </si>
  <si>
    <t>полотенцесушитель нерж сталь ФОКСТРОТ ПЛОСКОСТЬ МП 500*600 1" с полкой</t>
  </si>
  <si>
    <t>6 420.21 руб.</t>
  </si>
  <si>
    <t>PSK-120028</t>
  </si>
  <si>
    <t>полотенцесушитель нерж сталь ФОКСТРОТ ПЛОСКОСТЬ МП 500*800 1" с полкой</t>
  </si>
  <si>
    <t>8 131.11 руб.</t>
  </si>
  <si>
    <t>PSK-120029</t>
  </si>
  <si>
    <t>полотенцесушитель нерж сталь ФОКСТРОТ ОБЪЕМНЫЙ МП-02 500*500 1" с полкой</t>
  </si>
  <si>
    <t>6 000.38 руб.</t>
  </si>
  <si>
    <t>PSK-120030</t>
  </si>
  <si>
    <t>полотенцесушитель нерж сталь ФОКСТРОТ ОБЪЕМНЫЙ МП-02 500*600 1" с полкой</t>
  </si>
  <si>
    <t>6 667.80 руб.</t>
  </si>
  <si>
    <t>PSK-120031</t>
  </si>
  <si>
    <t>полотенцесушитель нерж сталь ФОКСТРОТ ОБЪЕМНЫЙ МП-02 500*800 1" с полкой</t>
  </si>
  <si>
    <t>9 373.85 руб.</t>
  </si>
  <si>
    <t>PSK-120032</t>
  </si>
  <si>
    <t>полотенцесушитель нерж сталь ЛЕСЕНКА-ЛОМАННАЯ ЛК 500х500х600 1" боковое  подключение</t>
  </si>
  <si>
    <t>8 104.80 руб.</t>
  </si>
  <si>
    <t>PSK-120033</t>
  </si>
  <si>
    <t>полотенцесушитель нерж сталь ЛЕСЕНКА-ЛОМАННАЯ ЛК 500х500х800 1" боковое  подключение</t>
  </si>
  <si>
    <t>9 930.06 руб.</t>
  </si>
  <si>
    <t>PSK-120034</t>
  </si>
  <si>
    <t>полотенцесушитель нерж сталь ЛЕСЕНКА-ОБЪЕМНАЯ ЛКZ-02 500х500х600 1" две змейки боковое подключ</t>
  </si>
  <si>
    <t>8 261.19 руб.</t>
  </si>
  <si>
    <t>PSK-120035</t>
  </si>
  <si>
    <t>полотенцесушитель нерж сталь ЛЕСЕНКА-ОБЪЕМНАЯ ЛКZ-02 500х500х850 1" три змейки боковое подключ</t>
  </si>
  <si>
    <t>11 212.78 руб.</t>
  </si>
  <si>
    <t>PSK-120036</t>
  </si>
  <si>
    <t>полотенцесушитель НЕРЖ ЛНК 500х600 1" ДУГОВЫЕ перекладины НИЖНЕЕ подключение</t>
  </si>
  <si>
    <t>8 615.38 руб.</t>
  </si>
  <si>
    <t>PSK-120037</t>
  </si>
  <si>
    <t>полотенцесушитель НЕРЖ ЛНК 500х800 1" Д  в коробке</t>
  </si>
  <si>
    <t>10 966.81 руб.</t>
  </si>
  <si>
    <t>PSK-120038</t>
  </si>
  <si>
    <t>полотенцесушитель НЕРЖ ЛНКZ-02 500х850 1" три змейки,  в коробке</t>
  </si>
  <si>
    <t>10 351.56 руб.</t>
  </si>
  <si>
    <t>PSK-120039</t>
  </si>
  <si>
    <t>полотенцесушитель НЕРЖ ЛНК 50х60  Л  в коробке</t>
  </si>
  <si>
    <t>9 117.90 руб.</t>
  </si>
  <si>
    <t>PSK-120040</t>
  </si>
  <si>
    <t>полотенцесушитель НЕРЖ ЛНК 50х80  Л  в коробке</t>
  </si>
  <si>
    <t>11 425.19 руб.</t>
  </si>
  <si>
    <t>PSK-120041</t>
  </si>
  <si>
    <t xml:space="preserve">полотенцесушитель НЕРЖ ЛНК 500х800 С ПОЛКОЙ 25см, ДУГОВЫЕ перекладины 3 + 3 + 3 </t>
  </si>
  <si>
    <t>12 537.56 руб.</t>
  </si>
  <si>
    <t>PSK-120042</t>
  </si>
  <si>
    <t>полотенцесушитель нерж сталь ЛЕСЕНКА-ДУГА С ПОЛКОЙ ЛК 500х500х800х250 1" боковое правое подключ</t>
  </si>
  <si>
    <t>10 090.71 руб.</t>
  </si>
  <si>
    <t>PSK-120044</t>
  </si>
  <si>
    <t>полотенцесушитель НЕРЖ ЛНК 50х60 Д ЧЕРНЫЙ  в коробке</t>
  </si>
  <si>
    <t>13 578.96 руб.</t>
  </si>
  <si>
    <t>PSK-120045</t>
  </si>
  <si>
    <t>полотенцесушитель НЕРЖ ЛНК 50х60 Д БЕЛЫЙ  в коробке</t>
  </si>
  <si>
    <t>PSK-120049</t>
  </si>
  <si>
    <t>полотенцесушитель НЕРЖ АН 250х800х700 в коробке (60 смещение)</t>
  </si>
  <si>
    <t>0.00 руб.</t>
  </si>
  <si>
    <t>PSK-120050</t>
  </si>
  <si>
    <t>полотенцесушитель НЕРЖ ЛНК 500х1000 С ПОЛКОЙ 25см, ДУГОВЫЕ перекладины 3 + 3 + 3 + 2</t>
  </si>
  <si>
    <t>19 563.48 руб.</t>
  </si>
  <si>
    <t>PSK-120051</t>
  </si>
  <si>
    <t>полотенцесушитель НЕРЖ М 600*400 1" с полкой</t>
  </si>
  <si>
    <t>3 794.20 руб.</t>
  </si>
  <si>
    <t>PSK-120052</t>
  </si>
  <si>
    <t>полотенцесушитель НЕРЖ М 600*500 1" с полкой</t>
  </si>
  <si>
    <t>4 174.48 руб.</t>
  </si>
  <si>
    <t>PSK-120053</t>
  </si>
  <si>
    <t>полотенцесушитель НЕРЖ М 600*600 1" с полкой</t>
  </si>
  <si>
    <t>4 556.92 руб.</t>
  </si>
  <si>
    <t>PSK-120054</t>
  </si>
  <si>
    <t>полотенцесушитель нерж сталь ФОКСТРОТ ПЛОСКОСТЬ МП 600*400 1" с полкой</t>
  </si>
  <si>
    <t>5 456.62 руб.</t>
  </si>
  <si>
    <t>PSK-120055</t>
  </si>
  <si>
    <t>полотенцесушитель нерж сталь ФОКСТРОТ ПЛОСКОСТЬ МП 600*500 1" с полкой</t>
  </si>
  <si>
    <t>5 681.70 руб.</t>
  </si>
  <si>
    <t>PSK-120056</t>
  </si>
  <si>
    <t>полотенцесушитель нерж сталь ФОКСТРОТ ПЛОСКОСТЬ МП 600*600 1" с полкой</t>
  </si>
  <si>
    <t>6 336.46 руб.</t>
  </si>
  <si>
    <t>PSK-120057</t>
  </si>
  <si>
    <t>полотенцесушитель нерж сталь ФОКСТРОТ ПЛОСКОСТЬ МП 600*800 1" с полкой</t>
  </si>
  <si>
    <t>7 368.24 руб.</t>
  </si>
  <si>
    <t>PSK-120058</t>
  </si>
  <si>
    <t>полотенцесушитель нерж сталь ФОКСТРОТ ОБЪЕМНЫЙ МП-02 600*400 1" с полкой</t>
  </si>
  <si>
    <t>6 161.23 руб.</t>
  </si>
  <si>
    <t>PSK-120059</t>
  </si>
  <si>
    <t>полотенцесушитель нерж сталь ФОКСТРОТ ОБЪЕМНЫЙ МП-02 600*500 1" с полкой</t>
  </si>
  <si>
    <t>6 496.07 руб.</t>
  </si>
  <si>
    <t>PSK-120060</t>
  </si>
  <si>
    <t>полотенцесушитель нерж сталь ФОКСТРОТ ОБЪЕМНЫЙ МП-02 600*600 1" с полкой</t>
  </si>
  <si>
    <t>7 409.72 руб.</t>
  </si>
  <si>
    <t>PSK-120061</t>
  </si>
  <si>
    <t>полотенцесушитель нерж сталь ФОКСТРОТ ОБЪЕМНЫЙ МП-02 600*800 1" с полкой</t>
  </si>
  <si>
    <t>8 438.98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</si>
</sst>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SUM(J2:J42)</f>
        <v>0</v>
      </c>
      <c r="K1" s="4" t="s">
        <v>9</v>
      </c>
      <c r="L1" s="5"/>
    </row>
    <row r="2" spans="1:12">
      <c r="A2" s="1"/>
      <c r="B2" s="1">
        <v>825118</v>
      </c>
      <c r="C2" s="1" t="s">
        <v>10</v>
      </c>
      <c r="D2" s="1"/>
      <c r="E2" s="3" t="s">
        <v>11</v>
      </c>
      <c r="F2" s="1" t="s">
        <v>12</v>
      </c>
      <c r="G2" s="1" t="s">
        <v>13</v>
      </c>
      <c r="H2" s="1">
        <v>0</v>
      </c>
      <c r="I2" s="1">
        <v>0</v>
      </c>
      <c r="J2" s="1" t="s">
        <v>14</v>
      </c>
      <c r="K2" s="2"/>
      <c r="L2" s="5">
        <f>K2*1964.96</f>
        <v>0</v>
      </c>
    </row>
    <row r="3" spans="1:12">
      <c r="A3" s="1"/>
      <c r="B3" s="1">
        <v>825119</v>
      </c>
      <c r="C3" s="1" t="s">
        <v>15</v>
      </c>
      <c r="D3" s="1"/>
      <c r="E3" s="3" t="s">
        <v>16</v>
      </c>
      <c r="F3" s="1" t="s">
        <v>17</v>
      </c>
      <c r="G3" s="1" t="s">
        <v>13</v>
      </c>
      <c r="H3" s="1">
        <v>0</v>
      </c>
      <c r="I3" s="1">
        <v>0</v>
      </c>
      <c r="J3" s="1" t="s">
        <v>14</v>
      </c>
      <c r="K3" s="2"/>
      <c r="L3" s="5">
        <f>K3*2233.37</f>
        <v>0</v>
      </c>
    </row>
    <row r="4" spans="1:12">
      <c r="A4" s="1"/>
      <c r="B4" s="1">
        <v>825120</v>
      </c>
      <c r="C4" s="1" t="s">
        <v>18</v>
      </c>
      <c r="D4" s="1"/>
      <c r="E4" s="3" t="s">
        <v>19</v>
      </c>
      <c r="F4" s="1" t="s">
        <v>20</v>
      </c>
      <c r="G4" s="1" t="s">
        <v>13</v>
      </c>
      <c r="H4" s="1">
        <v>0</v>
      </c>
      <c r="I4" s="1">
        <v>0</v>
      </c>
      <c r="J4" s="1" t="s">
        <v>14</v>
      </c>
      <c r="K4" s="2"/>
      <c r="L4" s="5">
        <f>K4*2593.63</f>
        <v>0</v>
      </c>
    </row>
    <row r="5" spans="1:12">
      <c r="A5" s="1"/>
      <c r="B5" s="1">
        <v>825121</v>
      </c>
      <c r="C5" s="1" t="s">
        <v>21</v>
      </c>
      <c r="D5" s="1"/>
      <c r="E5" s="3" t="s">
        <v>22</v>
      </c>
      <c r="F5" s="1" t="s">
        <v>23</v>
      </c>
      <c r="G5" s="1">
        <v>9</v>
      </c>
      <c r="H5" s="1">
        <v>0</v>
      </c>
      <c r="I5" s="1">
        <v>0</v>
      </c>
      <c r="J5" s="1" t="s">
        <v>14</v>
      </c>
      <c r="K5" s="2"/>
      <c r="L5" s="5">
        <f>K5*2025.88</f>
        <v>0</v>
      </c>
    </row>
    <row r="6" spans="1:12">
      <c r="A6" s="1"/>
      <c r="B6" s="1">
        <v>825122</v>
      </c>
      <c r="C6" s="1" t="s">
        <v>24</v>
      </c>
      <c r="D6" s="1"/>
      <c r="E6" s="3" t="s">
        <v>25</v>
      </c>
      <c r="F6" s="1" t="s">
        <v>26</v>
      </c>
      <c r="G6" s="1">
        <v>0</v>
      </c>
      <c r="H6" s="1">
        <v>0</v>
      </c>
      <c r="I6" s="1">
        <v>0</v>
      </c>
      <c r="J6" s="1" t="s">
        <v>14</v>
      </c>
      <c r="K6" s="2"/>
      <c r="L6" s="5">
        <f>K6*2394.08</f>
        <v>0</v>
      </c>
    </row>
    <row r="7" spans="1:12">
      <c r="A7" s="1"/>
      <c r="B7" s="1">
        <v>825123</v>
      </c>
      <c r="C7" s="1" t="s">
        <v>27</v>
      </c>
      <c r="D7" s="1"/>
      <c r="E7" s="3" t="s">
        <v>28</v>
      </c>
      <c r="F7" s="1" t="s">
        <v>29</v>
      </c>
      <c r="G7" s="1">
        <v>0</v>
      </c>
      <c r="H7" s="1">
        <v>0</v>
      </c>
      <c r="I7" s="1">
        <v>0</v>
      </c>
      <c r="J7" s="1" t="s">
        <v>14</v>
      </c>
      <c r="K7" s="2"/>
      <c r="L7" s="5">
        <f>K7*2764.82</f>
        <v>0</v>
      </c>
    </row>
    <row r="8" spans="1:12">
      <c r="A8" s="1"/>
      <c r="B8" s="1">
        <v>825124</v>
      </c>
      <c r="C8" s="1" t="s">
        <v>30</v>
      </c>
      <c r="D8" s="1"/>
      <c r="E8" s="3" t="s">
        <v>31</v>
      </c>
      <c r="F8" s="1" t="s">
        <v>32</v>
      </c>
      <c r="G8" s="1">
        <v>5</v>
      </c>
      <c r="H8" s="1">
        <v>0</v>
      </c>
      <c r="I8" s="1">
        <v>0</v>
      </c>
      <c r="J8" s="1" t="s">
        <v>14</v>
      </c>
      <c r="K8" s="2"/>
      <c r="L8" s="5">
        <f>K8*3567.74</f>
        <v>0</v>
      </c>
    </row>
    <row r="9" spans="1:12">
      <c r="A9" s="1"/>
      <c r="B9" s="1">
        <v>825125</v>
      </c>
      <c r="C9" s="1" t="s">
        <v>33</v>
      </c>
      <c r="D9" s="1"/>
      <c r="E9" s="3" t="s">
        <v>34</v>
      </c>
      <c r="F9" s="1" t="s">
        <v>35</v>
      </c>
      <c r="G9" s="1">
        <v>2</v>
      </c>
      <c r="H9" s="1">
        <v>0</v>
      </c>
      <c r="I9" s="1">
        <v>0</v>
      </c>
      <c r="J9" s="1" t="s">
        <v>14</v>
      </c>
      <c r="K9" s="2"/>
      <c r="L9" s="5">
        <f>K9*3836.14</f>
        <v>0</v>
      </c>
    </row>
    <row r="10" spans="1:12">
      <c r="A10" s="1"/>
      <c r="B10" s="1">
        <v>825126</v>
      </c>
      <c r="C10" s="1" t="s">
        <v>36</v>
      </c>
      <c r="D10" s="1"/>
      <c r="E10" s="3" t="s">
        <v>37</v>
      </c>
      <c r="F10" s="1" t="s">
        <v>38</v>
      </c>
      <c r="G10" s="1">
        <v>0</v>
      </c>
      <c r="H10" s="1">
        <v>0</v>
      </c>
      <c r="I10" s="1">
        <v>0</v>
      </c>
      <c r="J10" s="1" t="s">
        <v>14</v>
      </c>
      <c r="K10" s="2"/>
      <c r="L10" s="5">
        <f>K10*4196.41</f>
        <v>0</v>
      </c>
    </row>
    <row r="11" spans="1:12">
      <c r="A11" s="1"/>
      <c r="B11" s="1">
        <v>825140</v>
      </c>
      <c r="C11" s="1" t="s">
        <v>39</v>
      </c>
      <c r="D11" s="1"/>
      <c r="E11" s="3" t="s">
        <v>40</v>
      </c>
      <c r="F11" s="1" t="s">
        <v>41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K11*5750.63</f>
        <v>0</v>
      </c>
    </row>
    <row r="12" spans="1:12">
      <c r="A12" s="1"/>
      <c r="B12" s="1">
        <v>825141</v>
      </c>
      <c r="C12" s="1" t="s">
        <v>42</v>
      </c>
      <c r="D12" s="1"/>
      <c r="E12" s="3" t="s">
        <v>43</v>
      </c>
      <c r="F12" s="1" t="s">
        <v>44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K12*6420.21</f>
        <v>0</v>
      </c>
    </row>
    <row r="13" spans="1:12">
      <c r="A13" s="1"/>
      <c r="B13" s="1">
        <v>825142</v>
      </c>
      <c r="C13" s="1" t="s">
        <v>45</v>
      </c>
      <c r="D13" s="1"/>
      <c r="E13" s="3" t="s">
        <v>46</v>
      </c>
      <c r="F13" s="1" t="s">
        <v>47</v>
      </c>
      <c r="G13" s="1">
        <v>2</v>
      </c>
      <c r="H13" s="1">
        <v>0</v>
      </c>
      <c r="I13" s="1">
        <v>0</v>
      </c>
      <c r="J13" s="1" t="s">
        <v>14</v>
      </c>
      <c r="K13" s="2"/>
      <c r="L13" s="5">
        <f>K13*8131.11</f>
        <v>0</v>
      </c>
    </row>
    <row r="14" spans="1:12">
      <c r="A14" s="1"/>
      <c r="B14" s="1">
        <v>825143</v>
      </c>
      <c r="C14" s="1" t="s">
        <v>48</v>
      </c>
      <c r="D14" s="1"/>
      <c r="E14" s="3" t="s">
        <v>49</v>
      </c>
      <c r="F14" s="1" t="s">
        <v>50</v>
      </c>
      <c r="G14" s="1">
        <v>3</v>
      </c>
      <c r="H14" s="1">
        <v>0</v>
      </c>
      <c r="I14" s="1">
        <v>0</v>
      </c>
      <c r="J14" s="1" t="s">
        <v>14</v>
      </c>
      <c r="K14" s="2"/>
      <c r="L14" s="5">
        <f>K14*6000.38</f>
        <v>0</v>
      </c>
    </row>
    <row r="15" spans="1:12">
      <c r="A15" s="1"/>
      <c r="B15" s="1">
        <v>825144</v>
      </c>
      <c r="C15" s="1" t="s">
        <v>51</v>
      </c>
      <c r="D15" s="1"/>
      <c r="E15" s="3" t="s">
        <v>52</v>
      </c>
      <c r="F15" s="1" t="s">
        <v>53</v>
      </c>
      <c r="G15" s="1">
        <v>0</v>
      </c>
      <c r="H15" s="1">
        <v>0</v>
      </c>
      <c r="I15" s="1">
        <v>0</v>
      </c>
      <c r="J15" s="1" t="s">
        <v>14</v>
      </c>
      <c r="K15" s="2"/>
      <c r="L15" s="5">
        <f>K15*6667.80</f>
        <v>0</v>
      </c>
    </row>
    <row r="16" spans="1:12">
      <c r="A16" s="1"/>
      <c r="B16" s="1">
        <v>825145</v>
      </c>
      <c r="C16" s="1" t="s">
        <v>54</v>
      </c>
      <c r="D16" s="1"/>
      <c r="E16" s="3" t="s">
        <v>55</v>
      </c>
      <c r="F16" s="1" t="s">
        <v>56</v>
      </c>
      <c r="G16" s="1">
        <v>3</v>
      </c>
      <c r="H16" s="1">
        <v>0</v>
      </c>
      <c r="I16" s="1">
        <v>0</v>
      </c>
      <c r="J16" s="1" t="s">
        <v>14</v>
      </c>
      <c r="K16" s="2"/>
      <c r="L16" s="5">
        <f>K16*9373.85</f>
        <v>0</v>
      </c>
    </row>
    <row r="17" spans="1:12">
      <c r="A17" s="1"/>
      <c r="B17" s="1">
        <v>825154</v>
      </c>
      <c r="C17" s="1" t="s">
        <v>57</v>
      </c>
      <c r="D17" s="1"/>
      <c r="E17" s="3" t="s">
        <v>58</v>
      </c>
      <c r="F17" s="1" t="s">
        <v>59</v>
      </c>
      <c r="G17" s="1">
        <v>0</v>
      </c>
      <c r="H17" s="1">
        <v>0</v>
      </c>
      <c r="I17" s="1">
        <v>0</v>
      </c>
      <c r="J17" s="1" t="s">
        <v>14</v>
      </c>
      <c r="K17" s="2"/>
      <c r="L17" s="5">
        <f>K17*8104.80</f>
        <v>0</v>
      </c>
    </row>
    <row r="18" spans="1:12">
      <c r="A18" s="1"/>
      <c r="B18" s="1">
        <v>825155</v>
      </c>
      <c r="C18" s="1" t="s">
        <v>60</v>
      </c>
      <c r="D18" s="1"/>
      <c r="E18" s="3" t="s">
        <v>61</v>
      </c>
      <c r="F18" s="1" t="s">
        <v>62</v>
      </c>
      <c r="G18" s="1">
        <v>3</v>
      </c>
      <c r="H18" s="1">
        <v>0</v>
      </c>
      <c r="I18" s="1">
        <v>0</v>
      </c>
      <c r="J18" s="1" t="s">
        <v>14</v>
      </c>
      <c r="K18" s="2"/>
      <c r="L18" s="5">
        <f>K18*9930.06</f>
        <v>0</v>
      </c>
    </row>
    <row r="19" spans="1:12">
      <c r="A19" s="1"/>
      <c r="B19" s="1">
        <v>825156</v>
      </c>
      <c r="C19" s="1" t="s">
        <v>63</v>
      </c>
      <c r="D19" s="1"/>
      <c r="E19" s="3" t="s">
        <v>64</v>
      </c>
      <c r="F19" s="1" t="s">
        <v>65</v>
      </c>
      <c r="G19" s="1">
        <v>2</v>
      </c>
      <c r="H19" s="1">
        <v>0</v>
      </c>
      <c r="I19" s="1">
        <v>0</v>
      </c>
      <c r="J19" s="1" t="s">
        <v>14</v>
      </c>
      <c r="K19" s="2"/>
      <c r="L19" s="5">
        <f>K19*8261.19</f>
        <v>0</v>
      </c>
    </row>
    <row r="20" spans="1:12">
      <c r="A20" s="1"/>
      <c r="B20" s="1">
        <v>825157</v>
      </c>
      <c r="C20" s="1" t="s">
        <v>66</v>
      </c>
      <c r="D20" s="1"/>
      <c r="E20" s="3" t="s">
        <v>67</v>
      </c>
      <c r="F20" s="1" t="s">
        <v>68</v>
      </c>
      <c r="G20" s="1">
        <v>3</v>
      </c>
      <c r="H20" s="1">
        <v>0</v>
      </c>
      <c r="I20" s="1">
        <v>0</v>
      </c>
      <c r="J20" s="1" t="s">
        <v>14</v>
      </c>
      <c r="K20" s="2"/>
      <c r="L20" s="5">
        <f>K20*11212.78</f>
        <v>0</v>
      </c>
    </row>
    <row r="21" spans="1:12">
      <c r="A21" s="1"/>
      <c r="B21" s="1">
        <v>825158</v>
      </c>
      <c r="C21" s="1" t="s">
        <v>69</v>
      </c>
      <c r="D21" s="1"/>
      <c r="E21" s="3" t="s">
        <v>70</v>
      </c>
      <c r="F21" s="1" t="s">
        <v>71</v>
      </c>
      <c r="G21" s="1">
        <v>2</v>
      </c>
      <c r="H21" s="1">
        <v>0</v>
      </c>
      <c r="I21" s="1">
        <v>0</v>
      </c>
      <c r="J21" s="1" t="s">
        <v>14</v>
      </c>
      <c r="K21" s="2"/>
      <c r="L21" s="5">
        <f>K21*8615.38</f>
        <v>0</v>
      </c>
    </row>
    <row r="22" spans="1:12">
      <c r="A22" s="1"/>
      <c r="B22" s="1">
        <v>825159</v>
      </c>
      <c r="C22" s="1" t="s">
        <v>72</v>
      </c>
      <c r="D22" s="1"/>
      <c r="E22" s="3" t="s">
        <v>73</v>
      </c>
      <c r="F22" s="1" t="s">
        <v>74</v>
      </c>
      <c r="G22" s="1">
        <v>0</v>
      </c>
      <c r="H22" s="1">
        <v>0</v>
      </c>
      <c r="I22" s="1">
        <v>0</v>
      </c>
      <c r="J22" s="1" t="s">
        <v>14</v>
      </c>
      <c r="K22" s="2"/>
      <c r="L22" s="5">
        <f>K22*10966.81</f>
        <v>0</v>
      </c>
    </row>
    <row r="23" spans="1:12">
      <c r="A23" s="1"/>
      <c r="B23" s="1">
        <v>833561</v>
      </c>
      <c r="C23" s="1" t="s">
        <v>75</v>
      </c>
      <c r="D23" s="1"/>
      <c r="E23" s="3" t="s">
        <v>76</v>
      </c>
      <c r="F23" s="1" t="s">
        <v>77</v>
      </c>
      <c r="G23" s="1">
        <v>1</v>
      </c>
      <c r="H23" s="1">
        <v>0</v>
      </c>
      <c r="I23" s="1">
        <v>0</v>
      </c>
      <c r="J23" s="1" t="s">
        <v>14</v>
      </c>
      <c r="K23" s="2"/>
      <c r="L23" s="5">
        <f>K23*10351.56</f>
        <v>0</v>
      </c>
    </row>
    <row r="24" spans="1:12">
      <c r="A24" s="1"/>
      <c r="B24" s="1">
        <v>833562</v>
      </c>
      <c r="C24" s="1" t="s">
        <v>78</v>
      </c>
      <c r="D24" s="1"/>
      <c r="E24" s="3" t="s">
        <v>79</v>
      </c>
      <c r="F24" s="1" t="s">
        <v>80</v>
      </c>
      <c r="G24" s="1">
        <v>1</v>
      </c>
      <c r="H24" s="1">
        <v>0</v>
      </c>
      <c r="I24" s="1">
        <v>0</v>
      </c>
      <c r="J24" s="1" t="s">
        <v>14</v>
      </c>
      <c r="K24" s="2"/>
      <c r="L24" s="5">
        <f>K24*9117.90</f>
        <v>0</v>
      </c>
    </row>
    <row r="25" spans="1:12">
      <c r="A25" s="1"/>
      <c r="B25" s="1">
        <v>833563</v>
      </c>
      <c r="C25" s="1" t="s">
        <v>81</v>
      </c>
      <c r="D25" s="1"/>
      <c r="E25" s="3" t="s">
        <v>82</v>
      </c>
      <c r="F25" s="1" t="s">
        <v>83</v>
      </c>
      <c r="G25" s="1">
        <v>0</v>
      </c>
      <c r="H25" s="1">
        <v>0</v>
      </c>
      <c r="I25" s="1">
        <v>0</v>
      </c>
      <c r="J25" s="1" t="s">
        <v>14</v>
      </c>
      <c r="K25" s="2"/>
      <c r="L25" s="5">
        <f>K25*11425.19</f>
        <v>0</v>
      </c>
    </row>
    <row r="26" spans="1:12">
      <c r="A26" s="1"/>
      <c r="B26" s="1">
        <v>833564</v>
      </c>
      <c r="C26" s="1" t="s">
        <v>84</v>
      </c>
      <c r="D26" s="1"/>
      <c r="E26" s="3" t="s">
        <v>85</v>
      </c>
      <c r="F26" s="1" t="s">
        <v>86</v>
      </c>
      <c r="G26" s="1">
        <v>0</v>
      </c>
      <c r="H26" s="1">
        <v>0</v>
      </c>
      <c r="I26" s="1">
        <v>0</v>
      </c>
      <c r="J26" s="1" t="s">
        <v>14</v>
      </c>
      <c r="K26" s="2"/>
      <c r="L26" s="5">
        <f>K26*12537.56</f>
        <v>0</v>
      </c>
    </row>
    <row r="27" spans="1:12">
      <c r="A27" s="1"/>
      <c r="B27" s="1">
        <v>833565</v>
      </c>
      <c r="C27" s="1" t="s">
        <v>87</v>
      </c>
      <c r="D27" s="1"/>
      <c r="E27" s="3" t="s">
        <v>88</v>
      </c>
      <c r="F27" s="1" t="s">
        <v>89</v>
      </c>
      <c r="G27" s="1">
        <v>0</v>
      </c>
      <c r="H27" s="1">
        <v>0</v>
      </c>
      <c r="I27" s="1">
        <v>0</v>
      </c>
      <c r="J27" s="1" t="s">
        <v>14</v>
      </c>
      <c r="K27" s="2"/>
      <c r="L27" s="5">
        <f>K27*10090.71</f>
        <v>0</v>
      </c>
    </row>
    <row r="28" spans="1:12">
      <c r="A28" s="1"/>
      <c r="B28" s="1">
        <v>833567</v>
      </c>
      <c r="C28" s="1" t="s">
        <v>90</v>
      </c>
      <c r="D28" s="1"/>
      <c r="E28" s="3" t="s">
        <v>91</v>
      </c>
      <c r="F28" s="1" t="s">
        <v>92</v>
      </c>
      <c r="G28" s="1">
        <v>1</v>
      </c>
      <c r="H28" s="1">
        <v>0</v>
      </c>
      <c r="I28" s="1">
        <v>0</v>
      </c>
      <c r="J28" s="1" t="s">
        <v>14</v>
      </c>
      <c r="K28" s="2"/>
      <c r="L28" s="5">
        <f>K28*13578.96</f>
        <v>0</v>
      </c>
    </row>
    <row r="29" spans="1:12">
      <c r="A29" s="1"/>
      <c r="B29" s="1">
        <v>833568</v>
      </c>
      <c r="C29" s="1" t="s">
        <v>93</v>
      </c>
      <c r="D29" s="1"/>
      <c r="E29" s="3" t="s">
        <v>94</v>
      </c>
      <c r="F29" s="1" t="s">
        <v>92</v>
      </c>
      <c r="G29" s="1">
        <v>1</v>
      </c>
      <c r="H29" s="1">
        <v>0</v>
      </c>
      <c r="I29" s="1">
        <v>0</v>
      </c>
      <c r="J29" s="1" t="s">
        <v>14</v>
      </c>
      <c r="K29" s="2"/>
      <c r="L29" s="5">
        <f>K29*13578.96</f>
        <v>0</v>
      </c>
    </row>
    <row r="30" spans="1:12">
      <c r="A30" s="1"/>
      <c r="B30" s="1">
        <v>832231</v>
      </c>
      <c r="C30" s="1" t="s">
        <v>95</v>
      </c>
      <c r="D30" s="1"/>
      <c r="E30" s="3" t="s">
        <v>96</v>
      </c>
      <c r="F30" s="1" t="s">
        <v>97</v>
      </c>
      <c r="G30" s="1">
        <v>0</v>
      </c>
      <c r="H30" s="1">
        <v>0</v>
      </c>
      <c r="I30" s="1">
        <v>0</v>
      </c>
      <c r="J30" s="1" t="s">
        <v>14</v>
      </c>
      <c r="K30" s="2"/>
      <c r="L30" s="5">
        <f>K30*0.00</f>
        <v>0</v>
      </c>
    </row>
    <row r="31" spans="1:12">
      <c r="A31" s="1"/>
      <c r="B31" s="1">
        <v>868598</v>
      </c>
      <c r="C31" s="1" t="s">
        <v>98</v>
      </c>
      <c r="D31" s="1"/>
      <c r="E31" s="3" t="s">
        <v>99</v>
      </c>
      <c r="F31" s="1" t="s">
        <v>100</v>
      </c>
      <c r="G31" s="1">
        <v>0</v>
      </c>
      <c r="H31" s="1">
        <v>0</v>
      </c>
      <c r="I31" s="1">
        <v>0</v>
      </c>
      <c r="J31" s="1" t="s">
        <v>14</v>
      </c>
      <c r="K31" s="2"/>
      <c r="L31" s="5">
        <f>K31*19563.48</f>
        <v>0</v>
      </c>
    </row>
    <row r="32" spans="1:12">
      <c r="A32" s="1"/>
      <c r="B32" s="1">
        <v>882890</v>
      </c>
      <c r="C32" s="1" t="s">
        <v>101</v>
      </c>
      <c r="D32" s="1"/>
      <c r="E32" s="3" t="s">
        <v>102</v>
      </c>
      <c r="F32" s="1" t="s">
        <v>103</v>
      </c>
      <c r="G32" s="1">
        <v>2</v>
      </c>
      <c r="H32" s="1">
        <v>0</v>
      </c>
      <c r="I32" s="1">
        <v>0</v>
      </c>
      <c r="J32" s="1" t="s">
        <v>14</v>
      </c>
      <c r="K32" s="2"/>
      <c r="L32" s="5">
        <f>K32*3794.20</f>
        <v>0</v>
      </c>
    </row>
    <row r="33" spans="1:12">
      <c r="A33" s="1"/>
      <c r="B33" s="1">
        <v>882891</v>
      </c>
      <c r="C33" s="1" t="s">
        <v>104</v>
      </c>
      <c r="D33" s="1"/>
      <c r="E33" s="3" t="s">
        <v>105</v>
      </c>
      <c r="F33" s="1" t="s">
        <v>106</v>
      </c>
      <c r="G33" s="1">
        <v>4</v>
      </c>
      <c r="H33" s="1">
        <v>0</v>
      </c>
      <c r="I33" s="1">
        <v>0</v>
      </c>
      <c r="J33" s="1" t="s">
        <v>14</v>
      </c>
      <c r="K33" s="2"/>
      <c r="L33" s="5">
        <f>K33*4174.48</f>
        <v>0</v>
      </c>
    </row>
    <row r="34" spans="1:12">
      <c r="A34" s="1"/>
      <c r="B34" s="1">
        <v>882892</v>
      </c>
      <c r="C34" s="1" t="s">
        <v>107</v>
      </c>
      <c r="D34" s="1"/>
      <c r="E34" s="3" t="s">
        <v>108</v>
      </c>
      <c r="F34" s="1" t="s">
        <v>109</v>
      </c>
      <c r="G34" s="1">
        <v>0</v>
      </c>
      <c r="H34" s="1">
        <v>0</v>
      </c>
      <c r="I34" s="1">
        <v>0</v>
      </c>
      <c r="J34" s="1" t="s">
        <v>14</v>
      </c>
      <c r="K34" s="2"/>
      <c r="L34" s="5">
        <f>K34*4556.92</f>
        <v>0</v>
      </c>
    </row>
    <row r="35" spans="1:12">
      <c r="A35" s="1"/>
      <c r="B35" s="1">
        <v>882893</v>
      </c>
      <c r="C35" s="1" t="s">
        <v>110</v>
      </c>
      <c r="D35" s="1"/>
      <c r="E35" s="3" t="s">
        <v>111</v>
      </c>
      <c r="F35" s="1" t="s">
        <v>112</v>
      </c>
      <c r="G35" s="1">
        <v>1</v>
      </c>
      <c r="H35" s="1">
        <v>0</v>
      </c>
      <c r="I35" s="1">
        <v>0</v>
      </c>
      <c r="J35" s="1" t="s">
        <v>14</v>
      </c>
      <c r="K35" s="2"/>
      <c r="L35" s="5">
        <f>K35*5456.62</f>
        <v>0</v>
      </c>
    </row>
    <row r="36" spans="1:12">
      <c r="A36" s="1"/>
      <c r="B36" s="1">
        <v>882894</v>
      </c>
      <c r="C36" s="1" t="s">
        <v>113</v>
      </c>
      <c r="D36" s="1"/>
      <c r="E36" s="3" t="s">
        <v>114</v>
      </c>
      <c r="F36" s="1" t="s">
        <v>115</v>
      </c>
      <c r="G36" s="1">
        <v>1</v>
      </c>
      <c r="H36" s="1">
        <v>0</v>
      </c>
      <c r="I36" s="1">
        <v>0</v>
      </c>
      <c r="J36" s="1" t="s">
        <v>14</v>
      </c>
      <c r="K36" s="2"/>
      <c r="L36" s="5">
        <f>K36*5681.70</f>
        <v>0</v>
      </c>
    </row>
    <row r="37" spans="1:12">
      <c r="A37" s="1"/>
      <c r="B37" s="1">
        <v>882895</v>
      </c>
      <c r="C37" s="1" t="s">
        <v>116</v>
      </c>
      <c r="D37" s="1"/>
      <c r="E37" s="3" t="s">
        <v>117</v>
      </c>
      <c r="F37" s="1" t="s">
        <v>118</v>
      </c>
      <c r="G37" s="1">
        <v>1</v>
      </c>
      <c r="H37" s="1">
        <v>0</v>
      </c>
      <c r="I37" s="1">
        <v>0</v>
      </c>
      <c r="J37" s="1" t="s">
        <v>14</v>
      </c>
      <c r="K37" s="2"/>
      <c r="L37" s="5">
        <f>K37*6336.46</f>
        <v>0</v>
      </c>
    </row>
    <row r="38" spans="1:12">
      <c r="A38" s="1"/>
      <c r="B38" s="1">
        <v>882896</v>
      </c>
      <c r="C38" s="1" t="s">
        <v>119</v>
      </c>
      <c r="D38" s="1"/>
      <c r="E38" s="3" t="s">
        <v>120</v>
      </c>
      <c r="F38" s="1" t="s">
        <v>121</v>
      </c>
      <c r="G38" s="1">
        <v>2</v>
      </c>
      <c r="H38" s="1">
        <v>0</v>
      </c>
      <c r="I38" s="1">
        <v>0</v>
      </c>
      <c r="J38" s="1" t="s">
        <v>14</v>
      </c>
      <c r="K38" s="2"/>
      <c r="L38" s="5">
        <f>K38*7368.24</f>
        <v>0</v>
      </c>
    </row>
    <row r="39" spans="1:12">
      <c r="A39" s="1"/>
      <c r="B39" s="1">
        <v>882897</v>
      </c>
      <c r="C39" s="1" t="s">
        <v>122</v>
      </c>
      <c r="D39" s="1"/>
      <c r="E39" s="3" t="s">
        <v>123</v>
      </c>
      <c r="F39" s="1" t="s">
        <v>124</v>
      </c>
      <c r="G39" s="1">
        <v>2</v>
      </c>
      <c r="H39" s="1">
        <v>0</v>
      </c>
      <c r="I39" s="1">
        <v>0</v>
      </c>
      <c r="J39" s="1" t="s">
        <v>14</v>
      </c>
      <c r="K39" s="2"/>
      <c r="L39" s="5">
        <f>K39*6161.23</f>
        <v>0</v>
      </c>
    </row>
    <row r="40" spans="1:12">
      <c r="A40" s="1"/>
      <c r="B40" s="1">
        <v>882898</v>
      </c>
      <c r="C40" s="1" t="s">
        <v>125</v>
      </c>
      <c r="D40" s="1"/>
      <c r="E40" s="3" t="s">
        <v>126</v>
      </c>
      <c r="F40" s="1" t="s">
        <v>127</v>
      </c>
      <c r="G40" s="1">
        <v>2</v>
      </c>
      <c r="H40" s="1">
        <v>0</v>
      </c>
      <c r="I40" s="1">
        <v>0</v>
      </c>
      <c r="J40" s="1" t="s">
        <v>14</v>
      </c>
      <c r="K40" s="2"/>
      <c r="L40" s="5">
        <f>K40*6496.07</f>
        <v>0</v>
      </c>
    </row>
    <row r="41" spans="1:12">
      <c r="A41" s="1"/>
      <c r="B41" s="1">
        <v>882899</v>
      </c>
      <c r="C41" s="1" t="s">
        <v>128</v>
      </c>
      <c r="D41" s="1"/>
      <c r="E41" s="3" t="s">
        <v>129</v>
      </c>
      <c r="F41" s="1" t="s">
        <v>130</v>
      </c>
      <c r="G41" s="1">
        <v>1</v>
      </c>
      <c r="H41" s="1">
        <v>0</v>
      </c>
      <c r="I41" s="1">
        <v>0</v>
      </c>
      <c r="J41" s="1" t="s">
        <v>14</v>
      </c>
      <c r="K41" s="2"/>
      <c r="L41" s="5">
        <f>K41*7409.72</f>
        <v>0</v>
      </c>
    </row>
    <row r="42" spans="1:12">
      <c r="A42" s="1"/>
      <c r="B42" s="1">
        <v>882900</v>
      </c>
      <c r="C42" s="1" t="s">
        <v>131</v>
      </c>
      <c r="D42" s="1"/>
      <c r="E42" s="3" t="s">
        <v>132</v>
      </c>
      <c r="F42" s="1" t="s">
        <v>133</v>
      </c>
      <c r="G42" s="1">
        <v>2</v>
      </c>
      <c r="H42" s="1">
        <v>0</v>
      </c>
      <c r="I42" s="1">
        <v>0</v>
      </c>
      <c r="J42" s="1" t="s">
        <v>14</v>
      </c>
      <c r="K42" s="2"/>
      <c r="L42" s="5">
        <f>K42*8438.98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2025-01-15T13:34:21+03:00</dcterms:created>
  <dcterms:modified xsi:type="dcterms:W3CDTF">2025-01-15T13:34:21+03:00</dcterms:modified>
  <dc:title>Untitled Spreadsheet</dc:title>
  <dc:description/>
  <dc:subject/>
  <cp:keywords/>
  <cp:category/>
</cp:coreProperties>
</file>