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<sst xmlns="http://schemas.openxmlformats.org/spreadsheetml/2006/main" uniqueCount="223">
  <si>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</si>
  <si>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</si>
  <si>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</si>
  <si>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</si>
  <si>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</si>
  <si>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</si>
  <si>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</si>
  <si>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</si>
  <si>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</si>
  <si>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</si>
  <si>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</si>
  <si>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STP-310050</t>
  </si>
  <si>
    <t>VRGL13</t>
  </si>
  <si>
    <t>Балансировочный клапан 1/2"  ""ViEiR" (36/1шт)</t>
  </si>
  <si>
    <t>2 076.55 руб.</t>
  </si>
  <si>
    <t>Уточняйте</t>
  </si>
  <si>
    <t>шт</t>
  </si>
  <si>
    <t>STP-310051</t>
  </si>
  <si>
    <t>VRGL14</t>
  </si>
  <si>
    <t>Балансировочный клапан 3/4"  ""ViEiR" (36/1шт)</t>
  </si>
  <si>
    <t>2 272.90 руб.</t>
  </si>
  <si>
    <t>STP-310052</t>
  </si>
  <si>
    <t>VRGL15</t>
  </si>
  <si>
    <t>Балансировочный клапан 1"  ""ViEiR" (36/1шт)</t>
  </si>
  <si>
    <t>3 300.76 руб.</t>
  </si>
  <si>
    <t>STP-310053</t>
  </si>
  <si>
    <t>VRGL16</t>
  </si>
  <si>
    <t>Балансировочный клапан 11/4"  ""ViEiR" (12/1шт)</t>
  </si>
  <si>
    <t>4 879.00 руб.</t>
  </si>
  <si>
    <t>STP-310054</t>
  </si>
  <si>
    <t>VRGL17</t>
  </si>
  <si>
    <t>Балансировочный клапан 11/2"  ""ViEiR" (12/1шт)</t>
  </si>
  <si>
    <t>6 091.31 руб.</t>
  </si>
  <si>
    <t>VER-001124</t>
  </si>
  <si>
    <t>VRGL18</t>
  </si>
  <si>
    <t>Автоматический  регулятор перепада давления в комплекте со статическим балансировочным клапаном 3/4"</t>
  </si>
  <si>
    <t>5 649.53 руб.</t>
  </si>
  <si>
    <t>VER-001125</t>
  </si>
  <si>
    <t>VRGL19</t>
  </si>
  <si>
    <t>Автоматический  регулятор перепада давления в комплекте со статическим балансировочным клапаном 1" (</t>
  </si>
  <si>
    <t>7 251.56 руб.</t>
  </si>
  <si>
    <t>VLC-1141001</t>
  </si>
  <si>
    <t>VT.MT10NR</t>
  </si>
  <si>
    <t>Трехходовой термостатический смесительный клапанThermomix 1/2"  (не регул.)</t>
  </si>
  <si>
    <t>10 630.00 руб.</t>
  </si>
  <si>
    <t>VLC-1141002</t>
  </si>
  <si>
    <t>VT.MT10RU</t>
  </si>
  <si>
    <t>Трехходовой термостатический смесительный клапан Thermomix 1/2" (регул)</t>
  </si>
  <si>
    <t>10 571.00 руб.</t>
  </si>
  <si>
    <t>VLC-1143001</t>
  </si>
  <si>
    <t>VT.040.G.60006</t>
  </si>
  <si>
    <t>Автоматич. регулятор перепада  давл. в компл. с запорно-регулировочным клапаном, 1" 250-600 mBar</t>
  </si>
  <si>
    <t>24 102.00 руб.</t>
  </si>
  <si>
    <t>VLC-1143002</t>
  </si>
  <si>
    <t>VT.040.G.30006</t>
  </si>
  <si>
    <t>Автоматич. регулятор перепада  давл. в компл. с запорно-регулировочным клапаном, 1" 50-300 mBar</t>
  </si>
  <si>
    <t>VLC-1143003</t>
  </si>
  <si>
    <t>VT.040.G.60004</t>
  </si>
  <si>
    <t>Автоматич. регулятор перепада  давл. в компл. с запорно-регулировочным клапаном, 1/2" 250-600 mBar</t>
  </si>
  <si>
    <t>21 303.00 руб.</t>
  </si>
  <si>
    <t>VLC-1143004</t>
  </si>
  <si>
    <t>VT.040.G.30004</t>
  </si>
  <si>
    <t>Автоматич. регулятор перепада  давл. в компл. с запорно-регулировочным клапаном, 1/2" 50-300 mBar</t>
  </si>
  <si>
    <t>VLC-1143005</t>
  </si>
  <si>
    <t>VT.040.G.60005</t>
  </si>
  <si>
    <t>Автоматич. регулятор перепада  давл. в компл. с запорно-регулировочным клапаном, 3/4" 250-600 mBar</t>
  </si>
  <si>
    <t>22 493.00 руб.</t>
  </si>
  <si>
    <t>VLC-1143006</t>
  </si>
  <si>
    <t>VT.040.G.30005</t>
  </si>
  <si>
    <t>Автоматич. регулятор перепада  давл. в компл. с запорно-регулировочным клапаном, 3/4" 50-300 mBar</t>
  </si>
  <si>
    <t>22 313.00 руб.</t>
  </si>
  <si>
    <t>VLC-1143007</t>
  </si>
  <si>
    <t>VT.041.G.30006</t>
  </si>
  <si>
    <t>Автоматический регулятор перепада давления 1" 50-300 mBar</t>
  </si>
  <si>
    <t>16 084.00 руб.</t>
  </si>
  <si>
    <t>VLC-1143008</t>
  </si>
  <si>
    <t>VT.041.G.30004</t>
  </si>
  <si>
    <t>Автоматический регулятор перепада давления 1/2" 50-300 mBar</t>
  </si>
  <si>
    <t>14 525.00 руб.</t>
  </si>
  <si>
    <t>VLC-1143009</t>
  </si>
  <si>
    <t>VT.041.G.30005</t>
  </si>
  <si>
    <t>Автоматический регулятор перепада давления 3/4" 50-300 mBar</t>
  </si>
  <si>
    <t>14 774.00 руб.</t>
  </si>
  <si>
    <t>VLC-1143010</t>
  </si>
  <si>
    <t>VT.PICV.G.06</t>
  </si>
  <si>
    <t>Автоматический стабилизатор расхода регулируемый, динамический, 1  вн.-вн</t>
  </si>
  <si>
    <t>10 812.00 руб.</t>
  </si>
  <si>
    <t>VLC-1143011</t>
  </si>
  <si>
    <t>VT.PICV.G.04</t>
  </si>
  <si>
    <t>Автоматический стабилизатор расхода регулируемый, динамический, 1/2  вн.-вн</t>
  </si>
  <si>
    <t>3 537.00 руб.</t>
  </si>
  <si>
    <t>VLC-1143012</t>
  </si>
  <si>
    <t>VT.PICV.G.05</t>
  </si>
  <si>
    <t>Автоматический стабилизатор расхода регулируемый, динамический, 3/4  вн.-вн</t>
  </si>
  <si>
    <t>3 636.00 руб.</t>
  </si>
  <si>
    <t>VLC-1143013</t>
  </si>
  <si>
    <t>Автоматич.стабилизатор расхода,регулируемый,динамический,корпус 1  вн.-вн (590141)</t>
  </si>
  <si>
    <t>10 846.00 руб.</t>
  </si>
  <si>
    <t>VLC-1143014</t>
  </si>
  <si>
    <t>VT.PICV.G.17</t>
  </si>
  <si>
    <t>Автоматический стабилизатор расхода регулируемый, динамический, 1 1/4 вн.-вн (590068)</t>
  </si>
  <si>
    <t>10 432.00 руб.</t>
  </si>
  <si>
    <t>VLC-1143015</t>
  </si>
  <si>
    <t>VT.042.G.30006</t>
  </si>
  <si>
    <t>Запорно-регулировочный клапан 1"</t>
  </si>
  <si>
    <t>8 493.00 руб.</t>
  </si>
  <si>
    <t>VLC-1143016</t>
  </si>
  <si>
    <t>VT.042.G.30004</t>
  </si>
  <si>
    <t>Запорно-регулировочный клапан 1/2"</t>
  </si>
  <si>
    <t>6 878.00 руб.</t>
  </si>
  <si>
    <t>VLC-1143017</t>
  </si>
  <si>
    <t>VT.042.G.30005</t>
  </si>
  <si>
    <t>Запорно-регулировочный клапан 3/4"</t>
  </si>
  <si>
    <t>7 626.00 руб.</t>
  </si>
  <si>
    <t>VLC-1143018</t>
  </si>
  <si>
    <t>VT.PICC.G.035</t>
  </si>
  <si>
    <t>Картридж с встр.рег.клап для корп. 1/2" или 3/4", 16-200 кПа, 37-575 л/ч, Сер. (590123)</t>
  </si>
  <si>
    <t>13 168.00 руб.</t>
  </si>
  <si>
    <t>VLC-1143019</t>
  </si>
  <si>
    <t>VT.PICC.G.136</t>
  </si>
  <si>
    <t>Картридж с встр.рег.клап. для корп. 1", 16-400 кПа, 865-4630 л/ч, Черн (590125)</t>
  </si>
  <si>
    <t>26 070.00 руб.</t>
  </si>
  <si>
    <t>VLC-1143020</t>
  </si>
  <si>
    <t>VT.PICC.G.036</t>
  </si>
  <si>
    <t>Картридж с встр.рег.клап. для корп. 1/2" или 3/4", 30-400 кПа, 64-1110 л/ч, Черн. (590124)</t>
  </si>
  <si>
    <t>VLC-1143021</t>
  </si>
  <si>
    <t>VT.PICC.G.125</t>
  </si>
  <si>
    <t>Картридж с откр. настр. для корп. 1", 17–400 кПа, 535-5830 л/ч, черн/сер (590122)</t>
  </si>
  <si>
    <t>13 220.00 руб.</t>
  </si>
  <si>
    <t>VLC-1143022</t>
  </si>
  <si>
    <t>VT.PICC.G.022</t>
  </si>
  <si>
    <t>Картридж с открытой настройкой. 17-200 кПа, 276-825 л/ч, Красный</t>
  </si>
  <si>
    <t>6 887.00 руб.</t>
  </si>
  <si>
    <t>VLC-1143023</t>
  </si>
  <si>
    <t>VT.PICC.G.020</t>
  </si>
  <si>
    <t>Картридж с открытой настройкой. 17-210 кПа, 100-412 л/ч, Черный</t>
  </si>
  <si>
    <t>6 703.00 руб.</t>
  </si>
  <si>
    <t>VLC-1143024</t>
  </si>
  <si>
    <t>VT.PICC.G.021</t>
  </si>
  <si>
    <t>Картридж с открытой настройкой. 17-210 кПа, 157-609 л/ч, Зеленый</t>
  </si>
  <si>
    <t>6 971.00 руб.</t>
  </si>
  <si>
    <t>VLC-1143025</t>
  </si>
  <si>
    <t>VT.PICC.G.024</t>
  </si>
  <si>
    <t>Картридж с открытой настройкой. 30-400 кПа, 138-615 л/ч, Черный</t>
  </si>
  <si>
    <t>6 746.00 руб.</t>
  </si>
  <si>
    <t>VLC-1143026</t>
  </si>
  <si>
    <t>VT.PICC.G.025</t>
  </si>
  <si>
    <t>Картридж с открытой настройкой. 30-400 кПа, 238-896 л/ч, Зеленый</t>
  </si>
  <si>
    <t>6 852.00 руб.</t>
  </si>
  <si>
    <t>VLC-1143027</t>
  </si>
  <si>
    <t>VT.PICC.G.023</t>
  </si>
  <si>
    <t>Картридж с открытой настройкой. 30-400 кПа, 406-1270 л/ч, Красный</t>
  </si>
  <si>
    <t>6 864.00 руб.</t>
  </si>
  <si>
    <t>VLC-1143028</t>
  </si>
  <si>
    <t>VT.348.N.04</t>
  </si>
  <si>
    <t>Регулятор температуры прямого действия 1/2"</t>
  </si>
  <si>
    <t>3 652.00 руб.</t>
  </si>
  <si>
    <t>VLC-1145001</t>
  </si>
  <si>
    <t>VT.623.G.05</t>
  </si>
  <si>
    <t>Клапан перепускной 3/4" (5 /40шт)</t>
  </si>
  <si>
    <t>6 283.00 руб.</t>
  </si>
  <si>
    <t>VLC-1145002</t>
  </si>
  <si>
    <t>VT.054.N.04</t>
  </si>
  <si>
    <t>Клапан балансировочный 1/2" (1 /30шт)</t>
  </si>
  <si>
    <t>1 390.00 руб.</t>
  </si>
  <si>
    <t>VLC-1145003</t>
  </si>
  <si>
    <t>VT.054.N.05</t>
  </si>
  <si>
    <t>Клапан балансировочный 3/4" (1 /30шт)</t>
  </si>
  <si>
    <t>1 816.00 руб.</t>
  </si>
  <si>
    <t>VLC-1145004</t>
  </si>
  <si>
    <t>VT.054.N.06</t>
  </si>
  <si>
    <t>Клапан балансировочный 1" (1 /20шт)</t>
  </si>
  <si>
    <t>2 593.00 руб.</t>
  </si>
  <si>
    <t>VLC-1145005</t>
  </si>
  <si>
    <t>VT.054.N.08</t>
  </si>
  <si>
    <t>Клапан балансировочный 1 1/2" (1 /12шт)</t>
  </si>
  <si>
    <t>5 661.00 руб.</t>
  </si>
  <si>
    <t>VLC-1145006</t>
  </si>
  <si>
    <t>VT.054.N.07</t>
  </si>
  <si>
    <t>Клапан балансировочный 1 1/4"</t>
  </si>
  <si>
    <t>3 368.00 руб.</t>
  </si>
  <si>
    <t>VLC-1145007</t>
  </si>
  <si>
    <t>VT.054.NLF.04</t>
  </si>
  <si>
    <t>Клапан балансировочный с пониженной пропускной способностью 1/2" (Kvs 2,8) (1 /30шт)</t>
  </si>
  <si>
    <t>1 480.00 руб.</t>
  </si>
  <si>
    <t>VLC-900131</t>
  </si>
  <si>
    <t>VT.043.G.0401</t>
  </si>
  <si>
    <t>Автоматический регулятор перепада давления регулируемый ½” 5-50 кПа</t>
  </si>
  <si>
    <t>9 787.00 руб.</t>
  </si>
  <si>
    <t>VLC-900132</t>
  </si>
  <si>
    <t>VT.043.G.0501</t>
  </si>
  <si>
    <t>Автоматический регулятор перепада давления регулируемый 3/4” 5-50 кПа</t>
  </si>
  <si>
    <t>VLC-900133</t>
  </si>
  <si>
    <t>VT.043.G.0601</t>
  </si>
  <si>
    <t>Автоматический регулятор перепада давления регулируемый 1” 5-50 кПа</t>
  </si>
  <si>
    <t>10 496.00 руб.</t>
  </si>
  <si>
    <t>VLC-900134</t>
  </si>
  <si>
    <t>VT.043.G.0602</t>
  </si>
  <si>
    <t>Автоматический регулятор перепада давления регулируемый 1” 10-60 кПа</t>
  </si>
  <si>
    <t>17 054.00 руб.</t>
  </si>
  <si>
    <t>VLC-900135</t>
  </si>
  <si>
    <t>VT.043.G.0702</t>
  </si>
  <si>
    <t>Автоматический регулятор перепада давления регулируемый 1 1/4” 10-60 кПа</t>
  </si>
  <si>
    <t>17 857.00 руб.</t>
  </si>
  <si>
    <t>VLC-900136</t>
  </si>
  <si>
    <t>VT.044.G.0420</t>
  </si>
  <si>
    <t>Автоматический регулятор перепада давления фиксированный ½” 20 кПа</t>
  </si>
  <si>
    <t>6 125.00 руб.</t>
  </si>
  <si>
    <t>VLC-900137</t>
  </si>
  <si>
    <t>VT.044.G.0520</t>
  </si>
  <si>
    <t>Автоматический регулятор перепада давления фиксированный 3/4” 20 кПа</t>
  </si>
  <si>
    <t>VLC-900138</t>
  </si>
  <si>
    <t>VT.044.G.0620</t>
  </si>
  <si>
    <t>Автоматический регулятор перепада давления фиксированный 1” 20 кПа</t>
  </si>
  <si>
    <t>7 076.00 руб.</t>
  </si>
  <si>
    <t>VLC-999019</t>
  </si>
  <si>
    <t>VT.054.N.09</t>
  </si>
  <si>
    <t>Клапан балансировочный 2"</t>
  </si>
  <si>
    <t>6 882.00 руб.</t>
  </si>
  <si>
    <t>VLC-999120</t>
  </si>
  <si>
    <t>VT.9154.02800.0405E</t>
  </si>
  <si>
    <t>Ограничитель темп. прям. действ (тип RTL),  прямой, 1/2" нар. X 3/4" евроконус</t>
  </si>
  <si>
    <t>9 048.00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</si>
</sst>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SUM(L2:L55)</f>
        <v>0</v>
      </c>
    </row>
    <row r="2" spans="1:12">
      <c r="A2" s="1"/>
      <c r="B2" s="1">
        <v>855804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K2*2076.55</f>
        <v>0</v>
      </c>
    </row>
    <row r="3" spans="1:12">
      <c r="A3" s="1"/>
      <c r="B3" s="1">
        <v>855805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K3*2272.90</f>
        <v>0</v>
      </c>
    </row>
    <row r="4" spans="1:12">
      <c r="A4" s="1"/>
      <c r="B4" s="1">
        <v>855806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K4*3300.76</f>
        <v>0</v>
      </c>
    </row>
    <row r="5" spans="1:12">
      <c r="A5" s="1"/>
      <c r="B5" s="1">
        <v>855807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K5*4879.00</f>
        <v>0</v>
      </c>
    </row>
    <row r="6" spans="1:12">
      <c r="A6" s="1"/>
      <c r="B6" s="1">
        <v>855808</v>
      </c>
      <c r="C6" s="1" t="s">
        <v>29</v>
      </c>
      <c r="D6" s="1" t="s">
        <v>30</v>
      </c>
      <c r="E6" s="3" t="s">
        <v>31</v>
      </c>
      <c r="F6" s="1" t="s">
        <v>32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K6*6091.31</f>
        <v>0</v>
      </c>
    </row>
    <row r="7" spans="1:12">
      <c r="A7" s="1"/>
      <c r="B7" s="1">
        <v>884718</v>
      </c>
      <c r="C7" s="1" t="s">
        <v>33</v>
      </c>
      <c r="D7" s="1" t="s">
        <v>34</v>
      </c>
      <c r="E7" s="3" t="s">
        <v>35</v>
      </c>
      <c r="F7" s="1" t="s">
        <v>36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K7*5649.53</f>
        <v>0</v>
      </c>
    </row>
    <row r="8" spans="1:12">
      <c r="A8" s="1"/>
      <c r="B8" s="1">
        <v>884719</v>
      </c>
      <c r="C8" s="1" t="s">
        <v>37</v>
      </c>
      <c r="D8" s="1" t="s">
        <v>38</v>
      </c>
      <c r="E8" s="3" t="s">
        <v>39</v>
      </c>
      <c r="F8" s="1" t="s">
        <v>40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K8*7251.56</f>
        <v>0</v>
      </c>
    </row>
    <row r="9" spans="1:12">
      <c r="A9" s="1"/>
      <c r="B9" s="1">
        <v>821418</v>
      </c>
      <c r="C9" s="1" t="s">
        <v>41</v>
      </c>
      <c r="D9" s="1" t="s">
        <v>42</v>
      </c>
      <c r="E9" s="3" t="s">
        <v>43</v>
      </c>
      <c r="F9" s="1" t="s">
        <v>44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K9*10630.00</f>
        <v>0</v>
      </c>
    </row>
    <row r="10" spans="1:12">
      <c r="A10" s="1"/>
      <c r="B10" s="1">
        <v>821419</v>
      </c>
      <c r="C10" s="1" t="s">
        <v>45</v>
      </c>
      <c r="D10" s="1" t="s">
        <v>46</v>
      </c>
      <c r="E10" s="3" t="s">
        <v>47</v>
      </c>
      <c r="F10" s="1" t="s">
        <v>48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K10*10571.00</f>
        <v>0</v>
      </c>
    </row>
    <row r="11" spans="1:12">
      <c r="A11" s="1"/>
      <c r="B11" s="1">
        <v>821420</v>
      </c>
      <c r="C11" s="1" t="s">
        <v>49</v>
      </c>
      <c r="D11" s="1" t="s">
        <v>50</v>
      </c>
      <c r="E11" s="3" t="s">
        <v>51</v>
      </c>
      <c r="F11" s="1" t="s">
        <v>52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K11*24102.00</f>
        <v>0</v>
      </c>
    </row>
    <row r="12" spans="1:12">
      <c r="A12" s="1"/>
      <c r="B12" s="1">
        <v>821421</v>
      </c>
      <c r="C12" s="1" t="s">
        <v>53</v>
      </c>
      <c r="D12" s="1" t="s">
        <v>54</v>
      </c>
      <c r="E12" s="3" t="s">
        <v>55</v>
      </c>
      <c r="F12" s="1" t="s">
        <v>52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K12*24102.00</f>
        <v>0</v>
      </c>
    </row>
    <row r="13" spans="1:12">
      <c r="A13" s="1"/>
      <c r="B13" s="1">
        <v>821422</v>
      </c>
      <c r="C13" s="1" t="s">
        <v>56</v>
      </c>
      <c r="D13" s="1" t="s">
        <v>57</v>
      </c>
      <c r="E13" s="3" t="s">
        <v>58</v>
      </c>
      <c r="F13" s="1" t="s">
        <v>59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K13*21303.00</f>
        <v>0</v>
      </c>
    </row>
    <row r="14" spans="1:12">
      <c r="A14" s="1"/>
      <c r="B14" s="1">
        <v>821423</v>
      </c>
      <c r="C14" s="1" t="s">
        <v>60</v>
      </c>
      <c r="D14" s="1" t="s">
        <v>61</v>
      </c>
      <c r="E14" s="3" t="s">
        <v>62</v>
      </c>
      <c r="F14" s="1" t="s">
        <v>59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K14*21303.00</f>
        <v>0</v>
      </c>
    </row>
    <row r="15" spans="1:12">
      <c r="A15" s="1"/>
      <c r="B15" s="1">
        <v>821424</v>
      </c>
      <c r="C15" s="1" t="s">
        <v>63</v>
      </c>
      <c r="D15" s="1" t="s">
        <v>64</v>
      </c>
      <c r="E15" s="3" t="s">
        <v>65</v>
      </c>
      <c r="F15" s="1" t="s">
        <v>66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K15*22493.00</f>
        <v>0</v>
      </c>
    </row>
    <row r="16" spans="1:12">
      <c r="A16" s="1"/>
      <c r="B16" s="1">
        <v>821425</v>
      </c>
      <c r="C16" s="1" t="s">
        <v>67</v>
      </c>
      <c r="D16" s="1" t="s">
        <v>68</v>
      </c>
      <c r="E16" s="3" t="s">
        <v>69</v>
      </c>
      <c r="F16" s="1" t="s">
        <v>70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K16*22313.00</f>
        <v>0</v>
      </c>
    </row>
    <row r="17" spans="1:12">
      <c r="A17" s="1"/>
      <c r="B17" s="1">
        <v>821426</v>
      </c>
      <c r="C17" s="1" t="s">
        <v>71</v>
      </c>
      <c r="D17" s="1" t="s">
        <v>72</v>
      </c>
      <c r="E17" s="3" t="s">
        <v>73</v>
      </c>
      <c r="F17" s="1" t="s">
        <v>74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K17*16084.00</f>
        <v>0</v>
      </c>
    </row>
    <row r="18" spans="1:12">
      <c r="A18" s="1"/>
      <c r="B18" s="1">
        <v>821427</v>
      </c>
      <c r="C18" s="1" t="s">
        <v>75</v>
      </c>
      <c r="D18" s="1" t="s">
        <v>76</v>
      </c>
      <c r="E18" s="3" t="s">
        <v>77</v>
      </c>
      <c r="F18" s="1" t="s">
        <v>78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K18*14525.00</f>
        <v>0</v>
      </c>
    </row>
    <row r="19" spans="1:12">
      <c r="A19" s="1"/>
      <c r="B19" s="1">
        <v>821428</v>
      </c>
      <c r="C19" s="1" t="s">
        <v>79</v>
      </c>
      <c r="D19" s="1" t="s">
        <v>80</v>
      </c>
      <c r="E19" s="3" t="s">
        <v>81</v>
      </c>
      <c r="F19" s="1" t="s">
        <v>82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K19*14774.00</f>
        <v>0</v>
      </c>
    </row>
    <row r="20" spans="1:12">
      <c r="A20" s="1"/>
      <c r="B20" s="1">
        <v>821429</v>
      </c>
      <c r="C20" s="1" t="s">
        <v>83</v>
      </c>
      <c r="D20" s="1" t="s">
        <v>84</v>
      </c>
      <c r="E20" s="3" t="s">
        <v>85</v>
      </c>
      <c r="F20" s="1" t="s">
        <v>86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K20*10812.00</f>
        <v>0</v>
      </c>
    </row>
    <row r="21" spans="1:12">
      <c r="A21" s="1"/>
      <c r="B21" s="1">
        <v>821430</v>
      </c>
      <c r="C21" s="1" t="s">
        <v>87</v>
      </c>
      <c r="D21" s="1" t="s">
        <v>88</v>
      </c>
      <c r="E21" s="3" t="s">
        <v>89</v>
      </c>
      <c r="F21" s="1" t="s">
        <v>90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K21*3537.00</f>
        <v>0</v>
      </c>
    </row>
    <row r="22" spans="1:12">
      <c r="A22" s="1"/>
      <c r="B22" s="1">
        <v>821431</v>
      </c>
      <c r="C22" s="1" t="s">
        <v>91</v>
      </c>
      <c r="D22" s="1" t="s">
        <v>92</v>
      </c>
      <c r="E22" s="3" t="s">
        <v>93</v>
      </c>
      <c r="F22" s="1" t="s">
        <v>94</v>
      </c>
      <c r="G22" s="1" t="s">
        <v>15</v>
      </c>
      <c r="H22" s="1" t="s">
        <v>15</v>
      </c>
      <c r="I22" s="1" t="s">
        <v>15</v>
      </c>
      <c r="J22" s="1" t="s">
        <v>16</v>
      </c>
      <c r="K22" s="2"/>
      <c r="L22" s="5">
        <f>K22*3636.00</f>
        <v>0</v>
      </c>
    </row>
    <row r="23" spans="1:12">
      <c r="A23" s="1"/>
      <c r="B23" s="1">
        <v>821432</v>
      </c>
      <c r="C23" s="1" t="s">
        <v>95</v>
      </c>
      <c r="D23" s="1" t="s">
        <v>84</v>
      </c>
      <c r="E23" s="3" t="s">
        <v>96</v>
      </c>
      <c r="F23" s="1" t="s">
        <v>97</v>
      </c>
      <c r="G23" s="1" t="s">
        <v>15</v>
      </c>
      <c r="H23" s="1" t="s">
        <v>15</v>
      </c>
      <c r="I23" s="1" t="s">
        <v>15</v>
      </c>
      <c r="J23" s="1" t="s">
        <v>16</v>
      </c>
      <c r="K23" s="2"/>
      <c r="L23" s="5">
        <f>K23*10846.00</f>
        <v>0</v>
      </c>
    </row>
    <row r="24" spans="1:12">
      <c r="A24" s="1"/>
      <c r="B24" s="1">
        <v>821433</v>
      </c>
      <c r="C24" s="1" t="s">
        <v>98</v>
      </c>
      <c r="D24" s="1" t="s">
        <v>99</v>
      </c>
      <c r="E24" s="3" t="s">
        <v>100</v>
      </c>
      <c r="F24" s="1" t="s">
        <v>101</v>
      </c>
      <c r="G24" s="1" t="s">
        <v>15</v>
      </c>
      <c r="H24" s="1" t="s">
        <v>15</v>
      </c>
      <c r="I24" s="1" t="s">
        <v>15</v>
      </c>
      <c r="J24" s="1" t="s">
        <v>16</v>
      </c>
      <c r="K24" s="2"/>
      <c r="L24" s="5">
        <f>K24*10432.00</f>
        <v>0</v>
      </c>
    </row>
    <row r="25" spans="1:12">
      <c r="A25" s="1"/>
      <c r="B25" s="1">
        <v>821434</v>
      </c>
      <c r="C25" s="1" t="s">
        <v>102</v>
      </c>
      <c r="D25" s="1" t="s">
        <v>103</v>
      </c>
      <c r="E25" s="3" t="s">
        <v>104</v>
      </c>
      <c r="F25" s="1" t="s">
        <v>105</v>
      </c>
      <c r="G25" s="1" t="s">
        <v>15</v>
      </c>
      <c r="H25" s="1" t="s">
        <v>15</v>
      </c>
      <c r="I25" s="1" t="s">
        <v>15</v>
      </c>
      <c r="J25" s="1" t="s">
        <v>16</v>
      </c>
      <c r="K25" s="2"/>
      <c r="L25" s="5">
        <f>K25*8493.00</f>
        <v>0</v>
      </c>
    </row>
    <row r="26" spans="1:12">
      <c r="A26" s="1"/>
      <c r="B26" s="1">
        <v>821435</v>
      </c>
      <c r="C26" s="1" t="s">
        <v>106</v>
      </c>
      <c r="D26" s="1" t="s">
        <v>107</v>
      </c>
      <c r="E26" s="3" t="s">
        <v>108</v>
      </c>
      <c r="F26" s="1" t="s">
        <v>109</v>
      </c>
      <c r="G26" s="1" t="s">
        <v>15</v>
      </c>
      <c r="H26" s="1" t="s">
        <v>15</v>
      </c>
      <c r="I26" s="1" t="s">
        <v>15</v>
      </c>
      <c r="J26" s="1" t="s">
        <v>16</v>
      </c>
      <c r="K26" s="2"/>
      <c r="L26" s="5">
        <f>K26*6878.00</f>
        <v>0</v>
      </c>
    </row>
    <row r="27" spans="1:12">
      <c r="A27" s="1"/>
      <c r="B27" s="1">
        <v>821436</v>
      </c>
      <c r="C27" s="1" t="s">
        <v>110</v>
      </c>
      <c r="D27" s="1" t="s">
        <v>111</v>
      </c>
      <c r="E27" s="3" t="s">
        <v>112</v>
      </c>
      <c r="F27" s="1" t="s">
        <v>113</v>
      </c>
      <c r="G27" s="1" t="s">
        <v>15</v>
      </c>
      <c r="H27" s="1" t="s">
        <v>15</v>
      </c>
      <c r="I27" s="1" t="s">
        <v>15</v>
      </c>
      <c r="J27" s="1" t="s">
        <v>16</v>
      </c>
      <c r="K27" s="2"/>
      <c r="L27" s="5">
        <f>K27*7626.00</f>
        <v>0</v>
      </c>
    </row>
    <row r="28" spans="1:12">
      <c r="A28" s="1"/>
      <c r="B28" s="1">
        <v>821437</v>
      </c>
      <c r="C28" s="1" t="s">
        <v>114</v>
      </c>
      <c r="D28" s="1" t="s">
        <v>115</v>
      </c>
      <c r="E28" s="3" t="s">
        <v>116</v>
      </c>
      <c r="F28" s="1" t="s">
        <v>117</v>
      </c>
      <c r="G28" s="1" t="s">
        <v>15</v>
      </c>
      <c r="H28" s="1" t="s">
        <v>15</v>
      </c>
      <c r="I28" s="1" t="s">
        <v>15</v>
      </c>
      <c r="J28" s="1" t="s">
        <v>16</v>
      </c>
      <c r="K28" s="2"/>
      <c r="L28" s="5">
        <f>K28*13168.00</f>
        <v>0</v>
      </c>
    </row>
    <row r="29" spans="1:12">
      <c r="A29" s="1"/>
      <c r="B29" s="1">
        <v>821438</v>
      </c>
      <c r="C29" s="1" t="s">
        <v>118</v>
      </c>
      <c r="D29" s="1" t="s">
        <v>119</v>
      </c>
      <c r="E29" s="3" t="s">
        <v>120</v>
      </c>
      <c r="F29" s="1" t="s">
        <v>121</v>
      </c>
      <c r="G29" s="1" t="s">
        <v>15</v>
      </c>
      <c r="H29" s="1" t="s">
        <v>15</v>
      </c>
      <c r="I29" s="1" t="s">
        <v>15</v>
      </c>
      <c r="J29" s="1" t="s">
        <v>16</v>
      </c>
      <c r="K29" s="2"/>
      <c r="L29" s="5">
        <f>K29*26070.00</f>
        <v>0</v>
      </c>
    </row>
    <row r="30" spans="1:12">
      <c r="A30" s="1"/>
      <c r="B30" s="1">
        <v>821439</v>
      </c>
      <c r="C30" s="1" t="s">
        <v>122</v>
      </c>
      <c r="D30" s="1" t="s">
        <v>123</v>
      </c>
      <c r="E30" s="3" t="s">
        <v>124</v>
      </c>
      <c r="F30" s="1" t="s">
        <v>117</v>
      </c>
      <c r="G30" s="1" t="s">
        <v>15</v>
      </c>
      <c r="H30" s="1" t="s">
        <v>15</v>
      </c>
      <c r="I30" s="1" t="s">
        <v>15</v>
      </c>
      <c r="J30" s="1" t="s">
        <v>16</v>
      </c>
      <c r="K30" s="2"/>
      <c r="L30" s="5">
        <f>K30*13168.00</f>
        <v>0</v>
      </c>
    </row>
    <row r="31" spans="1:12">
      <c r="A31" s="1"/>
      <c r="B31" s="1">
        <v>821440</v>
      </c>
      <c r="C31" s="1" t="s">
        <v>125</v>
      </c>
      <c r="D31" s="1" t="s">
        <v>126</v>
      </c>
      <c r="E31" s="3" t="s">
        <v>127</v>
      </c>
      <c r="F31" s="1" t="s">
        <v>128</v>
      </c>
      <c r="G31" s="1" t="s">
        <v>15</v>
      </c>
      <c r="H31" s="1" t="s">
        <v>15</v>
      </c>
      <c r="I31" s="1" t="s">
        <v>15</v>
      </c>
      <c r="J31" s="1" t="s">
        <v>16</v>
      </c>
      <c r="K31" s="2"/>
      <c r="L31" s="5">
        <f>K31*13220.00</f>
        <v>0</v>
      </c>
    </row>
    <row r="32" spans="1:12">
      <c r="A32" s="1"/>
      <c r="B32" s="1">
        <v>821441</v>
      </c>
      <c r="C32" s="1" t="s">
        <v>129</v>
      </c>
      <c r="D32" s="1" t="s">
        <v>130</v>
      </c>
      <c r="E32" s="3" t="s">
        <v>131</v>
      </c>
      <c r="F32" s="1" t="s">
        <v>132</v>
      </c>
      <c r="G32" s="1" t="s">
        <v>15</v>
      </c>
      <c r="H32" s="1" t="s">
        <v>15</v>
      </c>
      <c r="I32" s="1" t="s">
        <v>15</v>
      </c>
      <c r="J32" s="1" t="s">
        <v>16</v>
      </c>
      <c r="K32" s="2"/>
      <c r="L32" s="5">
        <f>K32*6887.00</f>
        <v>0</v>
      </c>
    </row>
    <row r="33" spans="1:12">
      <c r="A33" s="1"/>
      <c r="B33" s="1">
        <v>821442</v>
      </c>
      <c r="C33" s="1" t="s">
        <v>133</v>
      </c>
      <c r="D33" s="1" t="s">
        <v>134</v>
      </c>
      <c r="E33" s="3" t="s">
        <v>135</v>
      </c>
      <c r="F33" s="1" t="s">
        <v>136</v>
      </c>
      <c r="G33" s="1" t="s">
        <v>15</v>
      </c>
      <c r="H33" s="1" t="s">
        <v>15</v>
      </c>
      <c r="I33" s="1" t="s">
        <v>15</v>
      </c>
      <c r="J33" s="1" t="s">
        <v>16</v>
      </c>
      <c r="K33" s="2"/>
      <c r="L33" s="5">
        <f>K33*6703.00</f>
        <v>0</v>
      </c>
    </row>
    <row r="34" spans="1:12">
      <c r="A34" s="1"/>
      <c r="B34" s="1">
        <v>821443</v>
      </c>
      <c r="C34" s="1" t="s">
        <v>137</v>
      </c>
      <c r="D34" s="1" t="s">
        <v>138</v>
      </c>
      <c r="E34" s="3" t="s">
        <v>139</v>
      </c>
      <c r="F34" s="1" t="s">
        <v>140</v>
      </c>
      <c r="G34" s="1" t="s">
        <v>15</v>
      </c>
      <c r="H34" s="1" t="s">
        <v>15</v>
      </c>
      <c r="I34" s="1" t="s">
        <v>15</v>
      </c>
      <c r="J34" s="1" t="s">
        <v>16</v>
      </c>
      <c r="K34" s="2"/>
      <c r="L34" s="5">
        <f>K34*6971.00</f>
        <v>0</v>
      </c>
    </row>
    <row r="35" spans="1:12">
      <c r="A35" s="1"/>
      <c r="B35" s="1">
        <v>821444</v>
      </c>
      <c r="C35" s="1" t="s">
        <v>141</v>
      </c>
      <c r="D35" s="1" t="s">
        <v>142</v>
      </c>
      <c r="E35" s="3" t="s">
        <v>143</v>
      </c>
      <c r="F35" s="1" t="s">
        <v>144</v>
      </c>
      <c r="G35" s="1" t="s">
        <v>15</v>
      </c>
      <c r="H35" s="1" t="s">
        <v>15</v>
      </c>
      <c r="I35" s="1" t="s">
        <v>15</v>
      </c>
      <c r="J35" s="1" t="s">
        <v>16</v>
      </c>
      <c r="K35" s="2"/>
      <c r="L35" s="5">
        <f>K35*6746.00</f>
        <v>0</v>
      </c>
    </row>
    <row r="36" spans="1:12">
      <c r="A36" s="1"/>
      <c r="B36" s="1">
        <v>821445</v>
      </c>
      <c r="C36" s="1" t="s">
        <v>145</v>
      </c>
      <c r="D36" s="1" t="s">
        <v>146</v>
      </c>
      <c r="E36" s="3" t="s">
        <v>147</v>
      </c>
      <c r="F36" s="1" t="s">
        <v>148</v>
      </c>
      <c r="G36" s="1" t="s">
        <v>15</v>
      </c>
      <c r="H36" s="1" t="s">
        <v>15</v>
      </c>
      <c r="I36" s="1" t="s">
        <v>15</v>
      </c>
      <c r="J36" s="1" t="s">
        <v>16</v>
      </c>
      <c r="K36" s="2"/>
      <c r="L36" s="5">
        <f>K36*6852.00</f>
        <v>0</v>
      </c>
    </row>
    <row r="37" spans="1:12">
      <c r="A37" s="1"/>
      <c r="B37" s="1">
        <v>821446</v>
      </c>
      <c r="C37" s="1" t="s">
        <v>149</v>
      </c>
      <c r="D37" s="1" t="s">
        <v>150</v>
      </c>
      <c r="E37" s="3" t="s">
        <v>151</v>
      </c>
      <c r="F37" s="1" t="s">
        <v>152</v>
      </c>
      <c r="G37" s="1" t="s">
        <v>15</v>
      </c>
      <c r="H37" s="1" t="s">
        <v>15</v>
      </c>
      <c r="I37" s="1" t="s">
        <v>15</v>
      </c>
      <c r="J37" s="1" t="s">
        <v>16</v>
      </c>
      <c r="K37" s="2"/>
      <c r="L37" s="5">
        <f>K37*6864.00</f>
        <v>0</v>
      </c>
    </row>
    <row r="38" spans="1:12">
      <c r="A38" s="1"/>
      <c r="B38" s="1">
        <v>821447</v>
      </c>
      <c r="C38" s="1" t="s">
        <v>153</v>
      </c>
      <c r="D38" s="1" t="s">
        <v>154</v>
      </c>
      <c r="E38" s="3" t="s">
        <v>155</v>
      </c>
      <c r="F38" s="1" t="s">
        <v>156</v>
      </c>
      <c r="G38" s="1" t="s">
        <v>15</v>
      </c>
      <c r="H38" s="1" t="s">
        <v>15</v>
      </c>
      <c r="I38" s="1" t="s">
        <v>15</v>
      </c>
      <c r="J38" s="1" t="s">
        <v>16</v>
      </c>
      <c r="K38" s="2"/>
      <c r="L38" s="5">
        <f>K38*3652.00</f>
        <v>0</v>
      </c>
    </row>
    <row r="39" spans="1:12">
      <c r="A39" s="1"/>
      <c r="B39" s="1">
        <v>821448</v>
      </c>
      <c r="C39" s="1" t="s">
        <v>157</v>
      </c>
      <c r="D39" s="1" t="s">
        <v>158</v>
      </c>
      <c r="E39" s="3" t="s">
        <v>159</v>
      </c>
      <c r="F39" s="1" t="s">
        <v>160</v>
      </c>
      <c r="G39" s="1" t="s">
        <v>15</v>
      </c>
      <c r="H39" s="1" t="s">
        <v>15</v>
      </c>
      <c r="I39" s="1" t="s">
        <v>15</v>
      </c>
      <c r="J39" s="1" t="s">
        <v>16</v>
      </c>
      <c r="K39" s="2"/>
      <c r="L39" s="5">
        <f>K39*6283.00</f>
        <v>0</v>
      </c>
    </row>
    <row r="40" spans="1:12">
      <c r="A40" s="1"/>
      <c r="B40" s="1">
        <v>821449</v>
      </c>
      <c r="C40" s="1" t="s">
        <v>161</v>
      </c>
      <c r="D40" s="1" t="s">
        <v>162</v>
      </c>
      <c r="E40" s="3" t="s">
        <v>163</v>
      </c>
      <c r="F40" s="1" t="s">
        <v>164</v>
      </c>
      <c r="G40" s="1" t="s">
        <v>15</v>
      </c>
      <c r="H40" s="1" t="s">
        <v>15</v>
      </c>
      <c r="I40" s="1" t="s">
        <v>15</v>
      </c>
      <c r="J40" s="1" t="s">
        <v>16</v>
      </c>
      <c r="K40" s="2"/>
      <c r="L40" s="5">
        <f>K40*1390.00</f>
        <v>0</v>
      </c>
    </row>
    <row r="41" spans="1:12">
      <c r="A41" s="1"/>
      <c r="B41" s="1">
        <v>821450</v>
      </c>
      <c r="C41" s="1" t="s">
        <v>165</v>
      </c>
      <c r="D41" s="1" t="s">
        <v>166</v>
      </c>
      <c r="E41" s="3" t="s">
        <v>167</v>
      </c>
      <c r="F41" s="1" t="s">
        <v>168</v>
      </c>
      <c r="G41" s="1" t="s">
        <v>15</v>
      </c>
      <c r="H41" s="1" t="s">
        <v>15</v>
      </c>
      <c r="I41" s="1" t="s">
        <v>15</v>
      </c>
      <c r="J41" s="1" t="s">
        <v>16</v>
      </c>
      <c r="K41" s="2"/>
      <c r="L41" s="5">
        <f>K41*1816.00</f>
        <v>0</v>
      </c>
    </row>
    <row r="42" spans="1:12">
      <c r="A42" s="1"/>
      <c r="B42" s="1">
        <v>821451</v>
      </c>
      <c r="C42" s="1" t="s">
        <v>169</v>
      </c>
      <c r="D42" s="1" t="s">
        <v>170</v>
      </c>
      <c r="E42" s="3" t="s">
        <v>171</v>
      </c>
      <c r="F42" s="1" t="s">
        <v>172</v>
      </c>
      <c r="G42" s="1" t="s">
        <v>15</v>
      </c>
      <c r="H42" s="1" t="s">
        <v>15</v>
      </c>
      <c r="I42" s="1" t="s">
        <v>15</v>
      </c>
      <c r="J42" s="1" t="s">
        <v>16</v>
      </c>
      <c r="K42" s="2"/>
      <c r="L42" s="5">
        <f>K42*2593.00</f>
        <v>0</v>
      </c>
    </row>
    <row r="43" spans="1:12">
      <c r="A43" s="1"/>
      <c r="B43" s="1">
        <v>821452</v>
      </c>
      <c r="C43" s="1" t="s">
        <v>173</v>
      </c>
      <c r="D43" s="1" t="s">
        <v>174</v>
      </c>
      <c r="E43" s="3" t="s">
        <v>175</v>
      </c>
      <c r="F43" s="1" t="s">
        <v>176</v>
      </c>
      <c r="G43" s="1" t="s">
        <v>15</v>
      </c>
      <c r="H43" s="1" t="s">
        <v>15</v>
      </c>
      <c r="I43" s="1" t="s">
        <v>15</v>
      </c>
      <c r="J43" s="1" t="s">
        <v>16</v>
      </c>
      <c r="K43" s="2"/>
      <c r="L43" s="5">
        <f>K43*5661.00</f>
        <v>0</v>
      </c>
    </row>
    <row r="44" spans="1:12">
      <c r="A44" s="1"/>
      <c r="B44" s="1">
        <v>821453</v>
      </c>
      <c r="C44" s="1" t="s">
        <v>177</v>
      </c>
      <c r="D44" s="1" t="s">
        <v>178</v>
      </c>
      <c r="E44" s="3" t="s">
        <v>179</v>
      </c>
      <c r="F44" s="1" t="s">
        <v>180</v>
      </c>
      <c r="G44" s="1" t="s">
        <v>15</v>
      </c>
      <c r="H44" s="1" t="s">
        <v>15</v>
      </c>
      <c r="I44" s="1" t="s">
        <v>15</v>
      </c>
      <c r="J44" s="1" t="s">
        <v>16</v>
      </c>
      <c r="K44" s="2"/>
      <c r="L44" s="5">
        <f>K44*3368.00</f>
        <v>0</v>
      </c>
    </row>
    <row r="45" spans="1:12">
      <c r="A45" s="1"/>
      <c r="B45" s="1">
        <v>821454</v>
      </c>
      <c r="C45" s="1" t="s">
        <v>181</v>
      </c>
      <c r="D45" s="1" t="s">
        <v>182</v>
      </c>
      <c r="E45" s="3" t="s">
        <v>183</v>
      </c>
      <c r="F45" s="1" t="s">
        <v>184</v>
      </c>
      <c r="G45" s="1" t="s">
        <v>15</v>
      </c>
      <c r="H45" s="1" t="s">
        <v>15</v>
      </c>
      <c r="I45" s="1" t="s">
        <v>15</v>
      </c>
      <c r="J45" s="1" t="s">
        <v>16</v>
      </c>
      <c r="K45" s="2"/>
      <c r="L45" s="5">
        <f>K45*1480.00</f>
        <v>0</v>
      </c>
    </row>
    <row r="46" spans="1:12">
      <c r="A46" s="1"/>
      <c r="B46" s="1">
        <v>836205</v>
      </c>
      <c r="C46" s="1" t="s">
        <v>185</v>
      </c>
      <c r="D46" s="1" t="s">
        <v>186</v>
      </c>
      <c r="E46" s="3" t="s">
        <v>187</v>
      </c>
      <c r="F46" s="1" t="s">
        <v>188</v>
      </c>
      <c r="G46" s="1" t="s">
        <v>15</v>
      </c>
      <c r="H46" s="1" t="s">
        <v>15</v>
      </c>
      <c r="I46" s="1" t="s">
        <v>15</v>
      </c>
      <c r="J46" s="1" t="s">
        <v>16</v>
      </c>
      <c r="K46" s="2"/>
      <c r="L46" s="5">
        <f>K46*9787.00</f>
        <v>0</v>
      </c>
    </row>
    <row r="47" spans="1:12">
      <c r="A47" s="1"/>
      <c r="B47" s="1">
        <v>836206</v>
      </c>
      <c r="C47" s="1" t="s">
        <v>189</v>
      </c>
      <c r="D47" s="1" t="s">
        <v>190</v>
      </c>
      <c r="E47" s="3" t="s">
        <v>191</v>
      </c>
      <c r="F47" s="1" t="s">
        <v>188</v>
      </c>
      <c r="G47" s="1" t="s">
        <v>15</v>
      </c>
      <c r="H47" s="1" t="s">
        <v>15</v>
      </c>
      <c r="I47" s="1" t="s">
        <v>15</v>
      </c>
      <c r="J47" s="1" t="s">
        <v>16</v>
      </c>
      <c r="K47" s="2"/>
      <c r="L47" s="5">
        <f>K47*9787.00</f>
        <v>0</v>
      </c>
    </row>
    <row r="48" spans="1:12">
      <c r="A48" s="1"/>
      <c r="B48" s="1">
        <v>836207</v>
      </c>
      <c r="C48" s="1" t="s">
        <v>192</v>
      </c>
      <c r="D48" s="1" t="s">
        <v>193</v>
      </c>
      <c r="E48" s="3" t="s">
        <v>194</v>
      </c>
      <c r="F48" s="1" t="s">
        <v>195</v>
      </c>
      <c r="G48" s="1" t="s">
        <v>15</v>
      </c>
      <c r="H48" s="1" t="s">
        <v>15</v>
      </c>
      <c r="I48" s="1" t="s">
        <v>15</v>
      </c>
      <c r="J48" s="1" t="s">
        <v>16</v>
      </c>
      <c r="K48" s="2"/>
      <c r="L48" s="5">
        <f>K48*10496.00</f>
        <v>0</v>
      </c>
    </row>
    <row r="49" spans="1:12">
      <c r="A49" s="1"/>
      <c r="B49" s="1">
        <v>836208</v>
      </c>
      <c r="C49" s="1" t="s">
        <v>196</v>
      </c>
      <c r="D49" s="1" t="s">
        <v>197</v>
      </c>
      <c r="E49" s="3" t="s">
        <v>198</v>
      </c>
      <c r="F49" s="1" t="s">
        <v>199</v>
      </c>
      <c r="G49" s="1" t="s">
        <v>15</v>
      </c>
      <c r="H49" s="1" t="s">
        <v>15</v>
      </c>
      <c r="I49" s="1" t="s">
        <v>15</v>
      </c>
      <c r="J49" s="1" t="s">
        <v>16</v>
      </c>
      <c r="K49" s="2"/>
      <c r="L49" s="5">
        <f>K49*17054.00</f>
        <v>0</v>
      </c>
    </row>
    <row r="50" spans="1:12">
      <c r="A50" s="1"/>
      <c r="B50" s="1">
        <v>836209</v>
      </c>
      <c r="C50" s="1" t="s">
        <v>200</v>
      </c>
      <c r="D50" s="1" t="s">
        <v>201</v>
      </c>
      <c r="E50" s="3" t="s">
        <v>202</v>
      </c>
      <c r="F50" s="1" t="s">
        <v>203</v>
      </c>
      <c r="G50" s="1" t="s">
        <v>15</v>
      </c>
      <c r="H50" s="1" t="s">
        <v>15</v>
      </c>
      <c r="I50" s="1" t="s">
        <v>15</v>
      </c>
      <c r="J50" s="1" t="s">
        <v>16</v>
      </c>
      <c r="K50" s="2"/>
      <c r="L50" s="5">
        <f>K50*17857.00</f>
        <v>0</v>
      </c>
    </row>
    <row r="51" spans="1:12">
      <c r="A51" s="1"/>
      <c r="B51" s="1">
        <v>836210</v>
      </c>
      <c r="C51" s="1" t="s">
        <v>204</v>
      </c>
      <c r="D51" s="1" t="s">
        <v>205</v>
      </c>
      <c r="E51" s="3" t="s">
        <v>206</v>
      </c>
      <c r="F51" s="1" t="s">
        <v>207</v>
      </c>
      <c r="G51" s="1" t="s">
        <v>15</v>
      </c>
      <c r="H51" s="1" t="s">
        <v>15</v>
      </c>
      <c r="I51" s="1" t="s">
        <v>15</v>
      </c>
      <c r="J51" s="1" t="s">
        <v>16</v>
      </c>
      <c r="K51" s="2"/>
      <c r="L51" s="5">
        <f>K51*6125.00</f>
        <v>0</v>
      </c>
    </row>
    <row r="52" spans="1:12">
      <c r="A52" s="1"/>
      <c r="B52" s="1">
        <v>836211</v>
      </c>
      <c r="C52" s="1" t="s">
        <v>208</v>
      </c>
      <c r="D52" s="1" t="s">
        <v>209</v>
      </c>
      <c r="E52" s="3" t="s">
        <v>210</v>
      </c>
      <c r="F52" s="1" t="s">
        <v>207</v>
      </c>
      <c r="G52" s="1" t="s">
        <v>15</v>
      </c>
      <c r="H52" s="1" t="s">
        <v>15</v>
      </c>
      <c r="I52" s="1" t="s">
        <v>15</v>
      </c>
      <c r="J52" s="1" t="s">
        <v>16</v>
      </c>
      <c r="K52" s="2"/>
      <c r="L52" s="5">
        <f>K52*6125.00</f>
        <v>0</v>
      </c>
    </row>
    <row r="53" spans="1:12">
      <c r="A53" s="1"/>
      <c r="B53" s="1">
        <v>836212</v>
      </c>
      <c r="C53" s="1" t="s">
        <v>211</v>
      </c>
      <c r="D53" s="1" t="s">
        <v>212</v>
      </c>
      <c r="E53" s="3" t="s">
        <v>213</v>
      </c>
      <c r="F53" s="1" t="s">
        <v>214</v>
      </c>
      <c r="G53" s="1" t="s">
        <v>15</v>
      </c>
      <c r="H53" s="1" t="s">
        <v>15</v>
      </c>
      <c r="I53" s="1" t="s">
        <v>15</v>
      </c>
      <c r="J53" s="1" t="s">
        <v>16</v>
      </c>
      <c r="K53" s="2"/>
      <c r="L53" s="5">
        <f>K53*7076.00</f>
        <v>0</v>
      </c>
    </row>
    <row r="54" spans="1:12">
      <c r="A54" s="1"/>
      <c r="B54" s="1">
        <v>834770</v>
      </c>
      <c r="C54" s="1" t="s">
        <v>215</v>
      </c>
      <c r="D54" s="1" t="s">
        <v>216</v>
      </c>
      <c r="E54" s="3" t="s">
        <v>217</v>
      </c>
      <c r="F54" s="1" t="s">
        <v>218</v>
      </c>
      <c r="G54" s="1" t="s">
        <v>15</v>
      </c>
      <c r="H54" s="1" t="s">
        <v>15</v>
      </c>
      <c r="I54" s="1" t="s">
        <v>15</v>
      </c>
      <c r="J54" s="1" t="s">
        <v>16</v>
      </c>
      <c r="K54" s="2"/>
      <c r="L54" s="5">
        <f>K54*6882.00</f>
        <v>0</v>
      </c>
    </row>
    <row r="55" spans="1:12">
      <c r="A55" s="1"/>
      <c r="B55" s="1">
        <v>837110</v>
      </c>
      <c r="C55" s="1" t="s">
        <v>219</v>
      </c>
      <c r="D55" s="1" t="s">
        <v>220</v>
      </c>
      <c r="E55" s="3" t="s">
        <v>221</v>
      </c>
      <c r="F55" s="1" t="s">
        <v>222</v>
      </c>
      <c r="G55" s="1" t="s">
        <v>15</v>
      </c>
      <c r="H55" s="1" t="s">
        <v>15</v>
      </c>
      <c r="I55" s="1" t="s">
        <v>15</v>
      </c>
      <c r="J55" s="1" t="s">
        <v>16</v>
      </c>
      <c r="K55" s="2"/>
      <c r="L55" s="5">
        <f>K55*9048.00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2025-07-02T02:12:50+03:00</dcterms:created>
  <dcterms:modified xsi:type="dcterms:W3CDTF">2025-07-02T02:12:50+03:00</dcterms:modified>
  <dc:title>Untitled Spreadsheet</dc:title>
  <dc:description/>
  <dc:subject/>
  <cp:keywords/>
  <cp:category/>
</cp:coreProperties>
</file>