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<sst xmlns="http://schemas.openxmlformats.org/spreadsheetml/2006/main" uniqueCount="694">
  <si>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</si>
  <si>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</si>
  <si>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</si>
  <si>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</si>
  <si>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</si>
  <si>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</si>
  <si>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</si>
  <si>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</si>
  <si>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</si>
  <si>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</si>
  <si>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</si>
  <si>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MAS-110001</t>
  </si>
  <si>
    <t>Манжета для канализации черная ТЭП 32х25 (1/50шт)</t>
  </si>
  <si>
    <t>21.12 руб.</t>
  </si>
  <si>
    <t>Уточняйте</t>
  </si>
  <si>
    <t>шт</t>
  </si>
  <si>
    <t>MAS-110002</t>
  </si>
  <si>
    <t>Манжета для канализации черная ТЭП 40х25 (1/50шт)</t>
  </si>
  <si>
    <t>22.48 руб.</t>
  </si>
  <si>
    <t>MAS-110003</t>
  </si>
  <si>
    <t>Манжета для канализации черная ТЭП 40х32 (1/50шт)</t>
  </si>
  <si>
    <t>20.92 руб.</t>
  </si>
  <si>
    <t>MAS-110004</t>
  </si>
  <si>
    <t>Манжета для канализации черная ТЭП 50х25 (1/300шт)</t>
  </si>
  <si>
    <t>29.90 руб.</t>
  </si>
  <si>
    <t>MAS-110005</t>
  </si>
  <si>
    <t>Манжета для канализации черная ТЭП 50х32 (1/100шт)</t>
  </si>
  <si>
    <t>25.28 руб.</t>
  </si>
  <si>
    <t>MAS-110006</t>
  </si>
  <si>
    <t>Манжета для канализации черная ТЭП 50х40 (1/100шт) удлиненная</t>
  </si>
  <si>
    <t>22.07 руб.</t>
  </si>
  <si>
    <t>MAS-110007</t>
  </si>
  <si>
    <t>Манжета для канализации черная ТЭП 73х50 (1/40шт)</t>
  </si>
  <si>
    <t>55.59 руб.</t>
  </si>
  <si>
    <t>MAS-110008</t>
  </si>
  <si>
    <t>Манжета для канализации черная ТЭП 124х110 (1/50шт)</t>
  </si>
  <si>
    <t>72.40 руб.</t>
  </si>
  <si>
    <t>MAS-110009</t>
  </si>
  <si>
    <t>-Нить сантехническая для резьбовых соединений MPF 20м</t>
  </si>
  <si>
    <t>146.76 руб.</t>
  </si>
  <si>
    <t>MAS-110010</t>
  </si>
  <si>
    <t>-Нить сантехническая для резьбовых соединений MPF 50м</t>
  </si>
  <si>
    <t>252.93 руб.</t>
  </si>
  <si>
    <t>MAS-110011</t>
  </si>
  <si>
    <t>-Комплект паста уплотнительная (вода, пар, 25 г) Masterpak + лён</t>
  </si>
  <si>
    <t>77.04 руб.</t>
  </si>
  <si>
    <t>MAS-110012</t>
  </si>
  <si>
    <t>-Комплект паста уплотнительная (вода, пар, 70 г) Masterpak + лён</t>
  </si>
  <si>
    <t>122.12 руб.</t>
  </si>
  <si>
    <t>MAS-110013</t>
  </si>
  <si>
    <t>-Паста уплотнительная (вода, пар, 25 г) Masterpak</t>
  </si>
  <si>
    <t>39.64 руб.</t>
  </si>
  <si>
    <t>MAS-110014</t>
  </si>
  <si>
    <t>-Паста уплотнительная (вода, пар, 70 г) Masterpak</t>
  </si>
  <si>
    <t>91.92 руб.</t>
  </si>
  <si>
    <t>MAS-110015</t>
  </si>
  <si>
    <t>-Паста уплотнительная (вода, пар, 250 г) Masterpak</t>
  </si>
  <si>
    <t>235.40 руб.</t>
  </si>
  <si>
    <t>MAS-110016</t>
  </si>
  <si>
    <t>-Смазка для канализационных труб MasterPlast (70 г)</t>
  </si>
  <si>
    <t>70.77 руб.</t>
  </si>
  <si>
    <t>MAS-110017</t>
  </si>
  <si>
    <t>-Смазка для канализационных труб MasterPlast (150 г)</t>
  </si>
  <si>
    <t>134.11 руб.</t>
  </si>
  <si>
    <t>MAS-110018</t>
  </si>
  <si>
    <t>-Смазка для канализационных труб MasterPlast (250 г)</t>
  </si>
  <si>
    <t>183.92 руб.</t>
  </si>
  <si>
    <t>MAS-110019</t>
  </si>
  <si>
    <t>-Паста уплотнительная универсальная (вода, газ, 25г) MULTIPASTE</t>
  </si>
  <si>
    <t>73.44 руб.</t>
  </si>
  <si>
    <t>MAS-110021</t>
  </si>
  <si>
    <t>-Комплект паста уплотнительная универсальная (вода, газ, 25г) MULTIPASTE + лён Premium</t>
  </si>
  <si>
    <t>122.43 руб.</t>
  </si>
  <si>
    <t>MAS-110022</t>
  </si>
  <si>
    <t>-Лента ФУМ (малая) 12 мм х 0,075 мм х 10 м MP</t>
  </si>
  <si>
    <t>30.58 руб.</t>
  </si>
  <si>
    <t>MAS-110023</t>
  </si>
  <si>
    <t>-Лента ФУМ GAS 12 мм х 0,1 мм х 10 м MP</t>
  </si>
  <si>
    <t>34.50 руб.</t>
  </si>
  <si>
    <t>MAS-110024</t>
  </si>
  <si>
    <t>Прокладка паронитовая (для газа) 1/2" (упаковка-пакет 100шт)</t>
  </si>
  <si>
    <t>144.03 руб.</t>
  </si>
  <si>
    <t>упа</t>
  </si>
  <si>
    <t>MAS-110025</t>
  </si>
  <si>
    <t>Прокладка паронитовая (для газа) 3/4" (упаковка-пакет 100шт)</t>
  </si>
  <si>
    <t>243.06 руб.</t>
  </si>
  <si>
    <t>MAS-110026</t>
  </si>
  <si>
    <t>Прокладка паронитовая (для газа) 1" (упаковка-пакет 100шт)</t>
  </si>
  <si>
    <t>360.10 руб.</t>
  </si>
  <si>
    <t>MAS-110027</t>
  </si>
  <si>
    <t>Прокладка резиновая 1/2" (упаковка-пакет 100шт)</t>
  </si>
  <si>
    <t>167.20 руб.</t>
  </si>
  <si>
    <t>MAS-110028</t>
  </si>
  <si>
    <t>Прокладка резиновая 3/4" (упаковка-пакет 100шт)</t>
  </si>
  <si>
    <t>220.00 руб.</t>
  </si>
  <si>
    <t>MAS-110029</t>
  </si>
  <si>
    <t>Прокладка резиновая 1" (упаковка-пакет 100шт)</t>
  </si>
  <si>
    <t>277.20 руб.</t>
  </si>
  <si>
    <t>MAS-110030</t>
  </si>
  <si>
    <t>Прокладка прозрачная силиконовая  уплотнительная 1/2" (упаковка-пакет 100шт)</t>
  </si>
  <si>
    <t>172.24 руб.</t>
  </si>
  <si>
    <t>MAS-110031</t>
  </si>
  <si>
    <t>Прокладка прозрачная силиконовая уплотнительная 3/4" (упаковка-пакет 100шт)</t>
  </si>
  <si>
    <t>227.48 руб.</t>
  </si>
  <si>
    <t>MAS-110032</t>
  </si>
  <si>
    <t>Прокладка прозрачная силиконовая уплотнительная 1" (упаковка-пакет 100шт)</t>
  </si>
  <si>
    <t>413.42 руб.</t>
  </si>
  <si>
    <t>MAS-110033</t>
  </si>
  <si>
    <t>Кольцо для отеч. излива 12х16 (упаковка-пакет 50шт)</t>
  </si>
  <si>
    <t>100.10 руб.</t>
  </si>
  <si>
    <t>MAS-110034</t>
  </si>
  <si>
    <t>Кольцо для имп. излива 14х19 (упаковка-пакет 50шт)</t>
  </si>
  <si>
    <t>MAS-110035</t>
  </si>
  <si>
    <t>Манжета дренажная универсальная серая ТЭП диаметры 5-10/ 6-12/13-18(1/20шт)</t>
  </si>
  <si>
    <t>135.12 руб.</t>
  </si>
  <si>
    <t>MRN-100101</t>
  </si>
  <si>
    <t>PM.BIT.KOMP</t>
  </si>
  <si>
    <t>Пена монтажная бытовая "КОМПАКТ" от -10°С до +35°С (650 мл/350 гр) (12шт)</t>
  </si>
  <si>
    <t>286.00 руб.</t>
  </si>
  <si>
    <t>MRN-100102</t>
  </si>
  <si>
    <t>PM.BIT.NAP</t>
  </si>
  <si>
    <t>Пена монтажная бытовая "НАША ПЕНА" от -10°С до +35°С (1000 мл/500 гр) (12шт)</t>
  </si>
  <si>
    <t>384.00 руб.</t>
  </si>
  <si>
    <t>MRN-100103</t>
  </si>
  <si>
    <t>Пена монтажная бытовая "НАША ПЕНА МАКСИ" от -10°С до +35°С (1000мл/950гр) (12шт)</t>
  </si>
  <si>
    <t>636.00 руб.</t>
  </si>
  <si>
    <t>MRN-100104</t>
  </si>
  <si>
    <t>PM.BIT.UDK</t>
  </si>
  <si>
    <t>Пена монтажная бытовая "УДАРНИК" от -10°С до +35°С (1000 мл/600 гр) (12шт)</t>
  </si>
  <si>
    <t>448.00 руб.</t>
  </si>
  <si>
    <t>MRN-100105</t>
  </si>
  <si>
    <t>Пена монтажная профессиональная Уника 65 лето 630 (1000 мл/780гр) (12шт)</t>
  </si>
  <si>
    <t>496.00 руб.</t>
  </si>
  <si>
    <t>MRN-100106</t>
  </si>
  <si>
    <t>Пена монтажная профессиональная Уника 65 ВС 700 (1000 мл/850 гр) (12шт)</t>
  </si>
  <si>
    <t>550.00 руб.</t>
  </si>
  <si>
    <t>MRN-100107</t>
  </si>
  <si>
    <t>Пена монтажная профессиональная Уника Pro+ 50 ВС 550 (1000 мл/650гр) (12шт)</t>
  </si>
  <si>
    <t>468.00 руб.</t>
  </si>
  <si>
    <t>MRN-100108</t>
  </si>
  <si>
    <t>Пена монтажная профессиональная Уника 50 Огнестойкая  (1000 мл/780 гр) (12шт)</t>
  </si>
  <si>
    <t>700.00 руб.</t>
  </si>
  <si>
    <t>MRN-100109</t>
  </si>
  <si>
    <t>PM.PROF.LE.70.VS</t>
  </si>
  <si>
    <t>Пена монтажная профессиональная MARCON PRO 70+ (ЗИМНЯЯ) от -10°С до +35°С  (1000 мл/1028 гр) (12шт)</t>
  </si>
  <si>
    <t>718.00 руб.</t>
  </si>
  <si>
    <t>MRN-100110</t>
  </si>
  <si>
    <t>PM.PROF.LE.70.LT</t>
  </si>
  <si>
    <t>Пена монтажная профессиональная MARCON 70 ULTRA (ВСЕСЕЗОННАЯ)  от -5°С до +35°С  (1000 мл/1028 гр) (</t>
  </si>
  <si>
    <t>696.00 руб.</t>
  </si>
  <si>
    <t>MRN-100111</t>
  </si>
  <si>
    <t>PM.PROF.ST.65.VS</t>
  </si>
  <si>
    <t>Пена монтажная профессиональная MARCON  "STARTUP"65 (ВСЕСЕЗОННАЯ) от -10°С до +35°С (1000 мл/840 гр)</t>
  </si>
  <si>
    <t>624.00 руб.</t>
  </si>
  <si>
    <t>MRN-100112</t>
  </si>
  <si>
    <t>PM.PROF.ST.65.ZM</t>
  </si>
  <si>
    <t>Пена монтажная профессиональная MARCON  "STARTUP"65 (ЗИМНЯЯ) от -20°С до +25°С (1000 мл/840 гр) (12ш</t>
  </si>
  <si>
    <t>648.00 руб.</t>
  </si>
  <si>
    <t>MRN-100113</t>
  </si>
  <si>
    <t>Пена монтажная профессиональная MARCON  "STARTUP"65 (ЛЕТНЯЯ) от +5°С до +35°С (1000мл/825гр) (12шт)</t>
  </si>
  <si>
    <t>564.00 руб.</t>
  </si>
  <si>
    <t>MRN-100114</t>
  </si>
  <si>
    <t>PM.PROF.MAR.PRO.65.VS</t>
  </si>
  <si>
    <t>Пена монтажная профессиональная MARCON  65+ (ВСЕСЕЗОННАЯ) от -10°С до +35°С (1000 мл/940 гр) (12шт)</t>
  </si>
  <si>
    <t>680.00 руб.</t>
  </si>
  <si>
    <t>MRN-100115</t>
  </si>
  <si>
    <t>PM.PROF.MAR.PRO.65.ZM</t>
  </si>
  <si>
    <t>Пена монтажная профессиональная MARCON  65+ (ЗИМНЯЯ) от -20°С до +25°С (1000 мл/940 гр) (12шт)</t>
  </si>
  <si>
    <t>708.00 руб.</t>
  </si>
  <si>
    <t>MRN-100116</t>
  </si>
  <si>
    <t>PM.PROF.MAR.PRO.65.LT</t>
  </si>
  <si>
    <t>Пена монтажная профессиональная MARCON  65+ (ЛЕТНЯЯ) от +5°С до +35°С (1000 мл/900 гр) (12шт)</t>
  </si>
  <si>
    <t>604.00 руб.</t>
  </si>
  <si>
    <t>MRN-100117</t>
  </si>
  <si>
    <t>PM.PROF.MAR.PRO.70.LT</t>
  </si>
  <si>
    <t>Пена монтажная профессиональная MARCON PRO 70+ (ЛЕТНЯЯ) от +5С до +35С (1000 мл/1030 гр) (12шт)</t>
  </si>
  <si>
    <t>692.00 руб.</t>
  </si>
  <si>
    <t>MRN-100118</t>
  </si>
  <si>
    <t>PM.PROF.MAR.PRO.+</t>
  </si>
  <si>
    <t>Пена монтажная профессиональная MARCON PRO+ (ВСЕСЕЗОННАЯ)  от -10°С до +35°С (1000 мл/690 гр) (12шт)</t>
  </si>
  <si>
    <t>544.00 руб.</t>
  </si>
  <si>
    <t>MRN-100119</t>
  </si>
  <si>
    <t>GREEN FOAM 70+</t>
  </si>
  <si>
    <t>Пена монтажная профессиональная MARCON  GREEN FOAM 70+ (SUPER) (1000 мл/1030 гр) (12шт)</t>
  </si>
  <si>
    <t>730.00 руб.</t>
  </si>
  <si>
    <t>MRN-100120</t>
  </si>
  <si>
    <t>PM.PROF.MAR.PRO.OS</t>
  </si>
  <si>
    <t>Пена монтажная профессиональная MARCON MARCON ОГНЕСТОЙКАЯ  от +5°С до +35°С (1000 мл/900 гр) (12шт)</t>
  </si>
  <si>
    <t>818.00 руб.</t>
  </si>
  <si>
    <t>MRN-100121</t>
  </si>
  <si>
    <t>Очиститель монтажной пены Уникка универсальный 200 (1000мл/300гр) (12шт)</t>
  </si>
  <si>
    <t>180.00 руб.</t>
  </si>
  <si>
    <t>MRN-100122</t>
  </si>
  <si>
    <t>OMP.MAR.UN</t>
  </si>
  <si>
    <t>Очиститель монтажной пены MARCON  от -10°С до +35°С (650 мл/430 гр) (12шт)</t>
  </si>
  <si>
    <t>196.00 руб.</t>
  </si>
  <si>
    <t>MRN-100123</t>
  </si>
  <si>
    <t>KM.MBK</t>
  </si>
  <si>
    <t>Клей-пена монтажная МАСТЕРБЛОК (1000 мл/900 гр) (12шт)</t>
  </si>
  <si>
    <t>640.00 руб.</t>
  </si>
  <si>
    <t>MRN-100124</t>
  </si>
  <si>
    <t>KM.MPT</t>
  </si>
  <si>
    <t>Клей-пена монтажная МАСТЕРПЛИТ (1000 мл/900 гр) (12шт)</t>
  </si>
  <si>
    <t>652.00 руб.</t>
  </si>
  <si>
    <t>MRN-100125</t>
  </si>
  <si>
    <t>Утеплитель напыляемый пенополиуретановый MARCON SPRAY от +10°С до +35°С  (1000 мл/) (12шт)</t>
  </si>
  <si>
    <t>706.00 руб.</t>
  </si>
  <si>
    <t>MRN-100126</t>
  </si>
  <si>
    <t>Утеплитель напыляемый пенополиуретановый MARCON SPRAY EXTRA MAXI  от -5°С до +35°С  (13л/) (1шт)</t>
  </si>
  <si>
    <t>18 800.00 руб.</t>
  </si>
  <si>
    <t>MRN-100127</t>
  </si>
  <si>
    <t>JG.280</t>
  </si>
  <si>
    <t>Клей акриловый "MARCON" жидкие гвозди  (280 мл/440 гр) (24шт)</t>
  </si>
  <si>
    <t>242.00 руб.</t>
  </si>
  <si>
    <t>MRN-100128</t>
  </si>
  <si>
    <t>GA.UN.310.BEL</t>
  </si>
  <si>
    <t>Герметик акриловый универсальный белый  (310 мл/440 гр) (24шт)</t>
  </si>
  <si>
    <t>236.00 руб.</t>
  </si>
  <si>
    <t>MRN-100129</t>
  </si>
  <si>
    <t>GS.UN.310.BEL</t>
  </si>
  <si>
    <t>Герметик силиконовый универсальный белый  (310 мл/310 гр) (24шт)</t>
  </si>
  <si>
    <t>300.00 руб.</t>
  </si>
  <si>
    <t>MRN-100130</t>
  </si>
  <si>
    <t>GS.UN.310.PROZ</t>
  </si>
  <si>
    <t>Герметик силиконовый универсальный прозрачный (310 мл/310 гр) (24шт)</t>
  </si>
  <si>
    <t>MRN-100131</t>
  </si>
  <si>
    <t>GS.SAN.280.BEL</t>
  </si>
  <si>
    <t>Герметик силиконовый санитарный белый  (280 мл/295 гр) (24шт)</t>
  </si>
  <si>
    <t>284.00 руб.</t>
  </si>
  <si>
    <t>MRN-100132</t>
  </si>
  <si>
    <t>GS.SAN.280.PROZ</t>
  </si>
  <si>
    <t>Герметик силиконовый санитарный прозрачный  (280 мл/295 гр) (24шт)</t>
  </si>
  <si>
    <t>MRN-100133</t>
  </si>
  <si>
    <t>GS.UN.280.PROZ</t>
  </si>
  <si>
    <t>Герметик силиконовый универсальный прозрачный  (260 мл/275 гр) (24шт)</t>
  </si>
  <si>
    <t>264.00 руб.</t>
  </si>
  <si>
    <t>MRN-100134</t>
  </si>
  <si>
    <t>GS.UN.260.PROZ</t>
  </si>
  <si>
    <t>Герметик силиконовый универсальный белый  (260 мл/275 гр) (24шт)</t>
  </si>
  <si>
    <t>MRN-100135</t>
  </si>
  <si>
    <t>Герметик силиконовый нейтральный прозрачный  (280 мл/295 гр) (12шт)</t>
  </si>
  <si>
    <t>376.00 руб.</t>
  </si>
  <si>
    <t>MRN-100136</t>
  </si>
  <si>
    <t>Герметик силиконовый нейтральный белый  (280 мл/295 гр) (12шт)</t>
  </si>
  <si>
    <t>MRN-100137</t>
  </si>
  <si>
    <t>Газ универсальный для портативных газовых приборов (520см³/) (12шт)</t>
  </si>
  <si>
    <t>146.00 руб.</t>
  </si>
  <si>
    <t>MRN-201001</t>
  </si>
  <si>
    <t>Пистолет для монтажной пены МФЛ 301 Стандарт</t>
  </si>
  <si>
    <t>318.92 руб.</t>
  </si>
  <si>
    <t>MRN-201002</t>
  </si>
  <si>
    <t>Пистолет для монтажной пены МФЛ 302 Стандарт</t>
  </si>
  <si>
    <t>482.40 руб.</t>
  </si>
  <si>
    <t>MRN-201003</t>
  </si>
  <si>
    <t>Пистолет для монтажной пены МФЛ 303 Стандарт</t>
  </si>
  <si>
    <t>670.00 руб.</t>
  </si>
  <si>
    <t>MRN-201004</t>
  </si>
  <si>
    <t>Пистолет для монтажной пены МФЛ 304 Профи усиленный</t>
  </si>
  <si>
    <t>830.80 руб.</t>
  </si>
  <si>
    <t>MRN-201005</t>
  </si>
  <si>
    <t>Пистолет для монтажной пены МФЛ 305 Профи цельнометаллический</t>
  </si>
  <si>
    <t>857.60 руб.</t>
  </si>
  <si>
    <t>MRN-201006</t>
  </si>
  <si>
    <t>Пистолет для монтажной пены МФЛ 306 Профи тефлон</t>
  </si>
  <si>
    <t>1 340.00 руб.</t>
  </si>
  <si>
    <t>MRN-201007</t>
  </si>
  <si>
    <t>Пистолет для монтажной пены МФЛ 307 Профи усиленный</t>
  </si>
  <si>
    <t>881.72 руб.</t>
  </si>
  <si>
    <t>MRN-201008</t>
  </si>
  <si>
    <t>Пистолет для герметика скелетный МФЛ 201</t>
  </si>
  <si>
    <t>268.00 руб.</t>
  </si>
  <si>
    <t>MRN-201009</t>
  </si>
  <si>
    <t>Пистолет для герметика антикапля, усиленный скелетный МФЛ 202</t>
  </si>
  <si>
    <t>MRN-201010</t>
  </si>
  <si>
    <t>Пистолет для герметика полукрпусной МФЛ 203</t>
  </si>
  <si>
    <t>444.88 руб.</t>
  </si>
  <si>
    <t>RAS-110001</t>
  </si>
  <si>
    <t>Комплект №1 UNIPAK (паста 25 гр.+лен 13 гр.) (вода, пар) (РФ)</t>
  </si>
  <si>
    <t>162.15 руб.</t>
  </si>
  <si>
    <t>RAS-110008</t>
  </si>
  <si>
    <t>Паста UNIPAK 25 г. (тюбик) (вода, пар) (10/500шт) (РФ)</t>
  </si>
  <si>
    <t>138.00 руб.</t>
  </si>
  <si>
    <t>RAS-110009</t>
  </si>
  <si>
    <t>Паста UNIPAK 75гр. (вода, пар) (24шт) (РФ)</t>
  </si>
  <si>
    <t>258.75 руб.</t>
  </si>
  <si>
    <t>RAS-110010</t>
  </si>
  <si>
    <t>Паста UNIPAK 250гр.(вода, пар) (24шт) (РФ)</t>
  </si>
  <si>
    <t>603.75 руб.</t>
  </si>
  <si>
    <t>RAS-110014</t>
  </si>
  <si>
    <t>Лен сантехнический (пакет 100 г)  UNIPAK (100шт) (РФ)</t>
  </si>
  <si>
    <t>303.54 руб.</t>
  </si>
  <si>
    <t>RAS-110019</t>
  </si>
  <si>
    <t>ZPRL.100</t>
  </si>
  <si>
    <t>Лен сантехнический 100гр. (40шт)</t>
  </si>
  <si>
    <t>185.00 руб.</t>
  </si>
  <si>
    <t>RAS-110020</t>
  </si>
  <si>
    <t>ZPRL.200</t>
  </si>
  <si>
    <t>Лен сантехнический 200гр. (35шт)</t>
  </si>
  <si>
    <t>599.00 руб.</t>
  </si>
  <si>
    <t>RAS-110021</t>
  </si>
  <si>
    <t>ZPRL.500</t>
  </si>
  <si>
    <t>Лен сантехнический 500гр.</t>
  </si>
  <si>
    <t>879.00 руб.</t>
  </si>
  <si>
    <t>RAS-110047</t>
  </si>
  <si>
    <t>TL75</t>
  </si>
  <si>
    <t xml:space="preserve">Паста для упл. резьбовых соед. (вода, пар) тюбик 75 гр.  (1/24шт) </t>
  </si>
  <si>
    <t>119.44 руб.</t>
  </si>
  <si>
    <t>RAS-110051</t>
  </si>
  <si>
    <t>TL250</t>
  </si>
  <si>
    <t>Уплотнительная паста 250г  VIEIR (24шт)</t>
  </si>
  <si>
    <t>253.21 руб.</t>
  </si>
  <si>
    <t>RAS-120001</t>
  </si>
  <si>
    <t>Силиконовая смазка сантехническая 150 г. Ostendorf (1/50шт)</t>
  </si>
  <si>
    <t>203.38 руб.</t>
  </si>
  <si>
    <t>RAS-120002</t>
  </si>
  <si>
    <t>Силиконовая смазка сантехническая 250 г. Ostendorf (1/50шт)</t>
  </si>
  <si>
    <t>258.88 руб.</t>
  </si>
  <si>
    <t>RAS-120003</t>
  </si>
  <si>
    <t>Силиконовая смазка сантехническая 500 г. Ostendorf (1/24шт)</t>
  </si>
  <si>
    <t>381.34 руб.</t>
  </si>
  <si>
    <t>RAS-120004</t>
  </si>
  <si>
    <t>F320</t>
  </si>
  <si>
    <t>Анаэробный клей-герметик "Фиксатор №3" (20г), для резьбовых соединений.   (42шт)</t>
  </si>
  <si>
    <t>173.00 руб.</t>
  </si>
  <si>
    <t>RAS-120005</t>
  </si>
  <si>
    <t>F340</t>
  </si>
  <si>
    <t>Анаэробный клей-герметик "Фиксатор №3" (40г), для резьбовых соединений.  (80шт)</t>
  </si>
  <si>
    <t>341.00 руб.</t>
  </si>
  <si>
    <t>RAS-120006</t>
  </si>
  <si>
    <t>Анаэробный герметик "СантехмастерГель" ЗЕЛЕНЫЙ, легкоразборный, до 11/2", тюбик 15гр.блистер (25шт)</t>
  </si>
  <si>
    <t>264.20 руб.</t>
  </si>
  <si>
    <t>RAS-120007</t>
  </si>
  <si>
    <t>Анаэробный герметик "СантехмастерГель" ЗЕЛЕНЫЙ, легкоразборный, до 11/2", тюбик 60гр.блистер  (25шт)</t>
  </si>
  <si>
    <t>638.55 руб.</t>
  </si>
  <si>
    <t>RAS-120008</t>
  </si>
  <si>
    <t>Анаэробный герметик "СантехмастерГель" СИНИЙ, быстрый и прочный, до 2", тюбик 15гр.блистер  (25шт)</t>
  </si>
  <si>
    <t>RAS-120009</t>
  </si>
  <si>
    <t>Анаэробный герметик "СантехмастерГель" СИНИЙ, быстрый и прочный, до 2", тюбик 60гр.блистер  (25шт)</t>
  </si>
  <si>
    <t>RAS-120018</t>
  </si>
  <si>
    <t>TL200</t>
  </si>
  <si>
    <t xml:space="preserve">Смазка VIEIR силиконовая сантехническая 200гр </t>
  </si>
  <si>
    <t>136.96 руб.</t>
  </si>
  <si>
    <t>RAS-120050</t>
  </si>
  <si>
    <t>Анаэробный герметик "СантехмастерГель" КРАСНЫЙ, ультрабыстрый, до 3", тюбик 15гр.блистер  (25шт)</t>
  </si>
  <si>
    <t>RAS-120051</t>
  </si>
  <si>
    <t>Анаэробный герметик "СантехмастерГель" КРАСНЫЙ, ультрабыстрый, до 3", тюбик 60гр.блистер  (25шт)</t>
  </si>
  <si>
    <t>RAS-120052</t>
  </si>
  <si>
    <t>Анаэробный герметик "СантехмастерГель" ЗЕЛЕНЫЙ, легкоразборный, до 11/2", тюбик 35гр.еврослот (40шт)</t>
  </si>
  <si>
    <t>463.04 руб.</t>
  </si>
  <si>
    <t>RAS-120053</t>
  </si>
  <si>
    <t>Анаэробный герметик "СантехмастерГель" СИНИЙ, быстрый и прочный, до 2", тюбик 35гр.блистер  (40шт)</t>
  </si>
  <si>
    <t>RAS-120054</t>
  </si>
  <si>
    <t>-Анаэробный герметик "СантехмастерГель" КРАСНЫЙ, ультрабыстрый, до 3", тюбик 35гр.блистер  (40шт)</t>
  </si>
  <si>
    <t>RAS-130001</t>
  </si>
  <si>
    <t>Нить для герметизации резьбы "Tangit Уни-лок" (20м)  (8 /32шт)</t>
  </si>
  <si>
    <t>692.67 руб.</t>
  </si>
  <si>
    <t>RAS-130002</t>
  </si>
  <si>
    <t>Нить для герметизации резьбы "Tangit Уни-лок" (50 м)   (24шт)</t>
  </si>
  <si>
    <t>798.46 руб.</t>
  </si>
  <si>
    <t>RAS-130003</t>
  </si>
  <si>
    <t>ZPR311102</t>
  </si>
  <si>
    <t>Нить для герметизации резьбы "Tangit Уни-лок" (100 м)  (20шт)</t>
  </si>
  <si>
    <t>1 421.80 руб.</t>
  </si>
  <si>
    <t>RAS-130004</t>
  </si>
  <si>
    <t>Нить для герметизации резьбы "Tangit Уни-лок" (160 м)  (20шт)</t>
  </si>
  <si>
    <t>2 139.67 руб.</t>
  </si>
  <si>
    <t>RAS-130006</t>
  </si>
  <si>
    <t>Нить для герметизации резьбы "Sprint" (25м) бокс, блистер (25шт)</t>
  </si>
  <si>
    <t>190.84 руб.</t>
  </si>
  <si>
    <t>RAS-130007</t>
  </si>
  <si>
    <t>Нить для герметизации резьбы "Рекорд" (50 м) бокс, блистер (50шт)</t>
  </si>
  <si>
    <t>271.06 руб.</t>
  </si>
  <si>
    <t>RAS-130010</t>
  </si>
  <si>
    <t>VR8093</t>
  </si>
  <si>
    <t>Универсальная уплотнительная нить VIEIR пластик бокс 2мм х 0.2мм х 80м х1.2g/cm³  (20/240шт)</t>
  </si>
  <si>
    <t>256.39 руб.</t>
  </si>
  <si>
    <t>RAS-130011</t>
  </si>
  <si>
    <t>VR8094</t>
  </si>
  <si>
    <t>Универсальная уплотнительная нить VIEIR пластик бокс 2мм х 0.2мм х 150м х1.2g/cm³  (20/240шт)</t>
  </si>
  <si>
    <t>460.23 руб.</t>
  </si>
  <si>
    <t>RAS-130020</t>
  </si>
  <si>
    <t>Нить для герметизации резьбы "Sprint" (50м) бокс, блистер (25шт)</t>
  </si>
  <si>
    <t>323.05 руб.</t>
  </si>
  <si>
    <t>RAS-130024</t>
  </si>
  <si>
    <t>Паста для упл. резьбовых соед. AquaflaxNano (вода, пар) тюбик 30гр. (50шт)</t>
  </si>
  <si>
    <t>154.68 руб.</t>
  </si>
  <si>
    <t>RAS-130025</t>
  </si>
  <si>
    <t>Нить универсальная для герметизации резьбы GAZMASTER" (вода, ГАЗ, пар) (25м) бокс, блистер (25шт)</t>
  </si>
  <si>
    <t>198.58 руб.</t>
  </si>
  <si>
    <t>RAS-130026</t>
  </si>
  <si>
    <t>Силиконовая смазка сантехническая LUBRIUM тюбик 30 г. с еврослотом (1/35шт)</t>
  </si>
  <si>
    <t>122.96 руб.</t>
  </si>
  <si>
    <t>RAS-130027</t>
  </si>
  <si>
    <t>Силиконовая смазка сантехническая LUBRIUM тюбик 50 г. с еврослотом (1/25шт)</t>
  </si>
  <si>
    <t>150.72 руб.</t>
  </si>
  <si>
    <t>RAS-130028</t>
  </si>
  <si>
    <t>Силиконовая смазка сантехническая LUBRIUM тюбик 230 г. с еврослотом (1/10шт)</t>
  </si>
  <si>
    <t>400.60 руб.</t>
  </si>
  <si>
    <t>RAS-130029</t>
  </si>
  <si>
    <t>Аэрозоль смазка сантехническая LUBRIUM баллон 400мл  (1/12шт)</t>
  </si>
  <si>
    <t>543.18 руб.</t>
  </si>
  <si>
    <t>RAS-140003</t>
  </si>
  <si>
    <t>VR8098</t>
  </si>
  <si>
    <t>лента фум VR 16м*19мм*0,2мм (10/500шт)</t>
  </si>
  <si>
    <t>55.74 руб.</t>
  </si>
  <si>
    <t>RAS-140004</t>
  </si>
  <si>
    <t>VR8095</t>
  </si>
  <si>
    <t>лента фум большая VR 35м*19мм*0,2мм (25/500шт)</t>
  </si>
  <si>
    <t>70.07 руб.</t>
  </si>
  <si>
    <t>RAS-140005</t>
  </si>
  <si>
    <t>VR8096</t>
  </si>
  <si>
    <t>лента фум большая VR 16м*19мм*0,25мм Lux (10/500шт)</t>
  </si>
  <si>
    <t>92.37 руб.</t>
  </si>
  <si>
    <t>RAS-140006</t>
  </si>
  <si>
    <t>VR8097</t>
  </si>
  <si>
    <t>лента фум для газа и воды VR 12м*12мм*0,1мм (10/1000шт)</t>
  </si>
  <si>
    <t>33.44 руб.</t>
  </si>
  <si>
    <t>RAS-140020</t>
  </si>
  <si>
    <t>VR8099</t>
  </si>
  <si>
    <t>лента фум VIEIR 11м*12мм*0,075мм (10/500шт)</t>
  </si>
  <si>
    <t>17.52 руб.</t>
  </si>
  <si>
    <t>RAS-160001</t>
  </si>
  <si>
    <t>TLB38</t>
  </si>
  <si>
    <t>Бордюрная лента для ванны маленькая 3,35м х 38мм</t>
  </si>
  <si>
    <t>343.98 руб.</t>
  </si>
  <si>
    <t>RAS-160002</t>
  </si>
  <si>
    <t>TLB60</t>
  </si>
  <si>
    <t>Бордюрная лента для ванны большая 3,35м х 60мм</t>
  </si>
  <si>
    <t>500.05 руб.</t>
  </si>
  <si>
    <t>RAS-220001</t>
  </si>
  <si>
    <t>манжета 32*25 (100шт)</t>
  </si>
  <si>
    <t>18.87 руб.</t>
  </si>
  <si>
    <t>RAS-220002</t>
  </si>
  <si>
    <t>манжета 40*32 (200шт)</t>
  </si>
  <si>
    <t>15.64 руб.</t>
  </si>
  <si>
    <t>RAS-220003</t>
  </si>
  <si>
    <t>манжета 50*40 (500шт)</t>
  </si>
  <si>
    <t>18.02 руб.</t>
  </si>
  <si>
    <t>RAS-220004</t>
  </si>
  <si>
    <t>манжета 50*32 (200шт)</t>
  </si>
  <si>
    <t>19.72 руб.</t>
  </si>
  <si>
    <t>RAS-220005</t>
  </si>
  <si>
    <t>манжета 40*25 (200шт)</t>
  </si>
  <si>
    <t>20.06 руб.</t>
  </si>
  <si>
    <t>RAS-220008</t>
  </si>
  <si>
    <t>манжета 73*40 (100шт)</t>
  </si>
  <si>
    <t>58.82 руб.</t>
  </si>
  <si>
    <t>RAS-220013</t>
  </si>
  <si>
    <t>манжета к полочке для унитаза - конусный (300шт)</t>
  </si>
  <si>
    <t>17.34 руб.</t>
  </si>
  <si>
    <t>RAS-220014</t>
  </si>
  <si>
    <t>манжета к полочке для унитаза - ступенчатый (100шт)</t>
  </si>
  <si>
    <t>27.71 руб.</t>
  </si>
  <si>
    <t>RAS-230001</t>
  </si>
  <si>
    <t>кольцо сальник шпинделя 6*10*25 (100шт)</t>
  </si>
  <si>
    <t>4.25 руб.</t>
  </si>
  <si>
    <t>RAS-230002</t>
  </si>
  <si>
    <t>кольцо сальник шпинделя 6*8*14 (100шт)</t>
  </si>
  <si>
    <t>RAS-230003</t>
  </si>
  <si>
    <t>кольцо сальник шпинделя 8*12*25 (100шт)</t>
  </si>
  <si>
    <t>RAS-230004</t>
  </si>
  <si>
    <t>кольцо стопорное на импортный излив (100шт)</t>
  </si>
  <si>
    <t>1.70 руб.</t>
  </si>
  <si>
    <t>RAS-230005</t>
  </si>
  <si>
    <t>кольцо стопорное на отечественный излив (100шт)</t>
  </si>
  <si>
    <t>RAS-230007</t>
  </si>
  <si>
    <t>паронитовая прокладка 1"  h=2мм (100шт)</t>
  </si>
  <si>
    <t>4.08 руб.</t>
  </si>
  <si>
    <t>RAS-230013</t>
  </si>
  <si>
    <t>прокладка резиновая 3/8" (100шт)</t>
  </si>
  <si>
    <t>RAS-230014</t>
  </si>
  <si>
    <t>прокладка для кран-буксы силикон (импорт) (100шт)</t>
  </si>
  <si>
    <t>2.55 руб.</t>
  </si>
  <si>
    <t>RAS-230015</t>
  </si>
  <si>
    <t>прокладка для кран-буксы силикон (Россия) (100шт)</t>
  </si>
  <si>
    <t>RAS-230016</t>
  </si>
  <si>
    <t>прокладка для смесителя "юбка" (100шт)</t>
  </si>
  <si>
    <t>0.00 руб.</t>
  </si>
  <si>
    <t>RAS-230017</t>
  </si>
  <si>
    <t>прокладка между бачком и унитазом - грушевидная</t>
  </si>
  <si>
    <t>63.92 руб.</t>
  </si>
  <si>
    <t>RAS-230018</t>
  </si>
  <si>
    <t>прокладка между бачком и унитазом - круглая</t>
  </si>
  <si>
    <t>41.65 руб.</t>
  </si>
  <si>
    <t>RAS-230019</t>
  </si>
  <si>
    <t>прокладка между бачком и унитазом И-Вфпс</t>
  </si>
  <si>
    <t>859.69 руб.</t>
  </si>
  <si>
    <t>RAS-230020</t>
  </si>
  <si>
    <t>прокладка между бачком и унитазом И-КК</t>
  </si>
  <si>
    <t>RAS-230021</t>
  </si>
  <si>
    <t>прокладка между бачком и унитазом И-ККпс</t>
  </si>
  <si>
    <t>RAS-230022</t>
  </si>
  <si>
    <t>прокладка между бачком и унитазом И-С</t>
  </si>
  <si>
    <t>38 578.10 руб.</t>
  </si>
  <si>
    <t>RAS-230023</t>
  </si>
  <si>
    <t>прокладка на излив 12мм (рос.) (100шт)</t>
  </si>
  <si>
    <t>RAS-230024</t>
  </si>
  <si>
    <t>прокладка на излив 14мм (имп.) (100шт)</t>
  </si>
  <si>
    <t>RAS-230028</t>
  </si>
  <si>
    <t>прокладка фторопластовая 1" (100шт)</t>
  </si>
  <si>
    <t>24.48 руб.</t>
  </si>
  <si>
    <t>RAS-230029</t>
  </si>
  <si>
    <t>прокладка фторопластовая 1/2" (100шт)</t>
  </si>
  <si>
    <t>8.50 руб.</t>
  </si>
  <si>
    <t>RAS-230030</t>
  </si>
  <si>
    <t>прокладка фторопластовая 3/4" (100шт)</t>
  </si>
  <si>
    <t>17.17 руб.</t>
  </si>
  <si>
    <t>RAS-230031</t>
  </si>
  <si>
    <t>кольцо резиновое для гибкой подводки 6мм</t>
  </si>
  <si>
    <t>RAS-340001</t>
  </si>
  <si>
    <t>ZPRT.D.65.10</t>
  </si>
  <si>
    <t>Теплоноситель DIXIS 65 - 10кг.</t>
  </si>
  <si>
    <t>1 892.00 руб.</t>
  </si>
  <si>
    <t>RAS-350001</t>
  </si>
  <si>
    <t xml:space="preserve">теплоноситель Этиленгликоль - 65 (20кг) </t>
  </si>
  <si>
    <t>2 805.00 руб.</t>
  </si>
  <si>
    <t>RAS-350002</t>
  </si>
  <si>
    <t>теплоноситель Пропиленгликоль ECO-30  (20кг) зеленый</t>
  </si>
  <si>
    <t>3 740.00 руб.</t>
  </si>
  <si>
    <t>SST-100110</t>
  </si>
  <si>
    <t>DAV.L.40</t>
  </si>
  <si>
    <t>Лен DAVETI шпуля 40 г в пластиковом контейнере (Польша)</t>
  </si>
  <si>
    <t>138.29 руб.</t>
  </si>
  <si>
    <t>SST-100111</t>
  </si>
  <si>
    <t>DAV.L.80</t>
  </si>
  <si>
    <t>Лен DAVETI шпуля 80 г в пластиковом контейнере (Польша)</t>
  </si>
  <si>
    <t>203.81 руб.</t>
  </si>
  <si>
    <t>SST-100112</t>
  </si>
  <si>
    <t>Лен сантехнический BF 4 косы Бельгия 200 г (62/248)</t>
  </si>
  <si>
    <t>276.61 руб.</t>
  </si>
  <si>
    <t>SST-100113</t>
  </si>
  <si>
    <t>DAV.PRO.150</t>
  </si>
  <si>
    <t>Смазка силиконовая незамерзающая DAVETI SLIDEX PRO 150 г (-30°C) (1/20)</t>
  </si>
  <si>
    <t>255.30 руб.</t>
  </si>
  <si>
    <t>SST-100121</t>
  </si>
  <si>
    <t>Бордюр для ванны белый Длина: 185см *2шт комплект</t>
  </si>
  <si>
    <t>750.18 руб.</t>
  </si>
  <si>
    <t>UNI- 100008</t>
  </si>
  <si>
    <t>-Замазка сантехническая UNIPAK UNIGUM 250 г. (1/48шт)</t>
  </si>
  <si>
    <t>418.25 руб.</t>
  </si>
  <si>
    <t>UNI- 100020</t>
  </si>
  <si>
    <t>-Определитель места утечки газа UNIPAK MULTITEС (аэрозоль 400 мл)  - 10º C (1/12шт)</t>
  </si>
  <si>
    <t>742.00 руб.</t>
  </si>
  <si>
    <t>UNI- 100021</t>
  </si>
  <si>
    <t>-Определитель места утечки газа UNIPAK MULTITEС (аэрозоль 400 мл)  - 30º C (1/12шт)</t>
  </si>
  <si>
    <t>899.50 руб.</t>
  </si>
  <si>
    <t>VER-000015</t>
  </si>
  <si>
    <t>VER11-200</t>
  </si>
  <si>
    <t>-Лен RR 200г "VIEIR" (63/1шт)</t>
  </si>
  <si>
    <t>238.88 руб.</t>
  </si>
  <si>
    <t>VER-000271</t>
  </si>
  <si>
    <t>VTL20</t>
  </si>
  <si>
    <t>Универсальная нить для герметизации резьбовых соединений 20м. "VIEIR" (300/30шт)</t>
  </si>
  <si>
    <t>157.66 руб.</t>
  </si>
  <si>
    <t>VER-000273</t>
  </si>
  <si>
    <t>VTL80</t>
  </si>
  <si>
    <t>Универсальная нить для герметизации резьбовых соединений 80м. "VIEIR" (200/10шт)</t>
  </si>
  <si>
    <t>293.02 руб.</t>
  </si>
  <si>
    <t>VER-000274</t>
  </si>
  <si>
    <t>VTL160</t>
  </si>
  <si>
    <t>Универсальная нить для герметизации резьбовых соединений 160м. "VIEIR" (200/10шт)</t>
  </si>
  <si>
    <t>429.98 руб.</t>
  </si>
  <si>
    <t>VER-001338</t>
  </si>
  <si>
    <t>VR-1850</t>
  </si>
  <si>
    <t>Профиль бордюрный для ванны с клеевым слоем 185x2x3см (40/1шт)</t>
  </si>
  <si>
    <t>310.54 руб.</t>
  </si>
  <si>
    <t>VER-001418</t>
  </si>
  <si>
    <t>VR04-2548</t>
  </si>
  <si>
    <t>Алюминиевая клейкая лента 4.8см x 25м (72шт)</t>
  </si>
  <si>
    <t>162.44 руб.</t>
  </si>
  <si>
    <t>VER-001419</t>
  </si>
  <si>
    <t>VR04-5048</t>
  </si>
  <si>
    <t>Алюминиевая клейкая лента 4.8см x 50м (36шт)</t>
  </si>
  <si>
    <t>VER-001420</t>
  </si>
  <si>
    <t>VR05-2548G</t>
  </si>
  <si>
    <t>Армированная клейкая лента, серая 4.8см x 25м  (72шт)</t>
  </si>
  <si>
    <t>135.36 руб.</t>
  </si>
  <si>
    <t>VER-001421</t>
  </si>
  <si>
    <t>VR05-5048G</t>
  </si>
  <si>
    <t>Армированная клейкая лента, серая 4.8см x 50м  (36шт)</t>
  </si>
  <si>
    <t>257.99 руб.</t>
  </si>
  <si>
    <t>VER-001422</t>
  </si>
  <si>
    <t>VR05-2548R</t>
  </si>
  <si>
    <t>Армированная клейкая лента, красная 4.8см x 25м  (72шт)</t>
  </si>
  <si>
    <t>VER-001423</t>
  </si>
  <si>
    <t>VR05-5048R</t>
  </si>
  <si>
    <t>Армированная клейкая лента, красная 4.8см x 50м  (36шт)</t>
  </si>
  <si>
    <t>VER-001424</t>
  </si>
  <si>
    <t>VR05-2548B</t>
  </si>
  <si>
    <t>Армированная клейкая лента, синяя 4.8см x 25м  (72шт)</t>
  </si>
  <si>
    <t>VER-001425</t>
  </si>
  <si>
    <t>VR05-5048B</t>
  </si>
  <si>
    <t>Армированная клейкая лента, синяя 4.8см x 50м  (36шт)</t>
  </si>
  <si>
    <t>VER-001426</t>
  </si>
  <si>
    <t>VR03-32505R</t>
  </si>
  <si>
    <t>Самосклеивающаяся силиконовая лента, красная 0.5мм x 10см x 1.5м  (72шт)</t>
  </si>
  <si>
    <t>261.17 руб.</t>
  </si>
  <si>
    <t>VER-001427</t>
  </si>
  <si>
    <t>VR03-32505F</t>
  </si>
  <si>
    <t>Самосклеивающаяся силиконовая лента, белая 0.5мм x 10см x 1.5м  (72шт)</t>
  </si>
  <si>
    <t>VER-001428</t>
  </si>
  <si>
    <t>VR03-32505C</t>
  </si>
  <si>
    <t>Самосклеивающаяся силиконовая лента, черная 0.5мм x 10см x 1.5м  (72шт)</t>
  </si>
  <si>
    <t>VER-001429</t>
  </si>
  <si>
    <t>VR03-32505G</t>
  </si>
  <si>
    <t>Самосклеивающаяся силиконовая лента, серая 0.5мм x 10см x 1.5м  (72шт)</t>
  </si>
  <si>
    <t>VER-001430</t>
  </si>
  <si>
    <t>VR03-32505B</t>
  </si>
  <si>
    <t>Самосклеивающаяся силиконовая лента, синяя 0.5мм x 10см x 1.5м  (72шт)</t>
  </si>
  <si>
    <t>VER-001431</t>
  </si>
  <si>
    <t>VR02-1510</t>
  </si>
  <si>
    <t>Ремонтная клейкая лента 10см x 1.5м  (100шт)</t>
  </si>
  <si>
    <t>130.59 руб.</t>
  </si>
  <si>
    <t>VER-001432</t>
  </si>
  <si>
    <t>VR01-2208</t>
  </si>
  <si>
    <t>Клейкая лента двусторонняя 0.8мм x 2см x 2м (120шт)</t>
  </si>
  <si>
    <t>35.04 руб.</t>
  </si>
  <si>
    <t>VER-001433</t>
  </si>
  <si>
    <t>VR01-3308</t>
  </si>
  <si>
    <t>Клейкая лента двусторонняя 0.8мм x 3см x 2м  (100шт)</t>
  </si>
  <si>
    <t>66.89 руб.</t>
  </si>
  <si>
    <t>VER-001434</t>
  </si>
  <si>
    <t>VR01-2317</t>
  </si>
  <si>
    <t>Клейкая лента двусторонняя 0.8мм x 3см x 3м  (108шт)</t>
  </si>
  <si>
    <t>122.62 руб.</t>
  </si>
  <si>
    <t>VER-001560</t>
  </si>
  <si>
    <t>TL2513</t>
  </si>
  <si>
    <t>Комплект (паста 25г. + лён 13г.) ViEiR (500/1шт)</t>
  </si>
  <si>
    <t>121.03 руб.</t>
  </si>
  <si>
    <t>VLC-1314001</t>
  </si>
  <si>
    <t>VT.PTFE.0.121020</t>
  </si>
  <si>
    <t>Лента-ФУМ 12мм х 0,1мм х 20м VALTEC  (100шт)</t>
  </si>
  <si>
    <t>119.00 руб.</t>
  </si>
  <si>
    <t>VLC-1314002</t>
  </si>
  <si>
    <t>VT.PTFE.0.191215</t>
  </si>
  <si>
    <t>Лента-ФУМ 19мм х 0,12мм х 15м VALTEC  (70шт)</t>
  </si>
  <si>
    <t>140.00 руб.</t>
  </si>
  <si>
    <t>VLC-1314003</t>
  </si>
  <si>
    <t>VT.PTFE.0.121010</t>
  </si>
  <si>
    <t>Лента-ФУМ 12мм х 0,1мм х 10м VALTEC  (100шт)</t>
  </si>
  <si>
    <t>59.00 руб.</t>
  </si>
  <si>
    <t>VLC-1314004</t>
  </si>
  <si>
    <t>VT.M.K.01</t>
  </si>
  <si>
    <t>Комплект монтажный VALTEC №1 (паста 20г + лен)   (200шт)</t>
  </si>
  <si>
    <t>132.00 руб.</t>
  </si>
  <si>
    <t>VLC-1314005</t>
  </si>
  <si>
    <t>VT.KIT.1.1640</t>
  </si>
  <si>
    <t>Набор колец EPDM, для обжимных и пресс-фитингов VALTEC, Дн 16-40 (ремонтный комплект)  (900шт)</t>
  </si>
  <si>
    <t>157.00 руб.</t>
  </si>
  <si>
    <t>VLC-1314006</t>
  </si>
  <si>
    <t>VT.KIT.2.0409</t>
  </si>
  <si>
    <t>Набор колец EPDM,  для арматуры и резьбовых фитингов VALTEC, Ду 1/2"-2" (ремонтный комплект)  (300шт</t>
  </si>
  <si>
    <t>197.00 руб.</t>
  </si>
  <si>
    <t>VLC-1314007</t>
  </si>
  <si>
    <t>VT.KIT.3.0</t>
  </si>
  <si>
    <t>Набор №3 Кольца уплотнительные из EPDM, ремонтный комплект для радиаторной арматуры, латунных фильтр</t>
  </si>
  <si>
    <t>247.00 руб.</t>
  </si>
  <si>
    <t>VLC-1314008</t>
  </si>
  <si>
    <t>VT.FLAX.0.055</t>
  </si>
  <si>
    <t>Нить сантехническая VALTEC льняная, для резьб. соед. (55м)   (24шт)</t>
  </si>
  <si>
    <t>182.00 руб.</t>
  </si>
  <si>
    <t>VLC-1314009</t>
  </si>
  <si>
    <t>VT.FLAX.0.110</t>
  </si>
  <si>
    <t>Нить сантехническая VALTEC льняная, для резьб. соед. (110м)   (10шт)</t>
  </si>
  <si>
    <t>314.00 руб.</t>
  </si>
  <si>
    <t>VLC-900477</t>
  </si>
  <si>
    <t>ZPIL.200</t>
  </si>
  <si>
    <t>Лен сантехнический импортный в пакете UNIFLAX 200гр.(М200КП) (30шт)</t>
  </si>
  <si>
    <t>535.00 руб.</t>
  </si>
  <si>
    <t>VLC-999121</t>
  </si>
  <si>
    <t>VT.KIT.4.0405</t>
  </si>
  <si>
    <t>Набор колец EPDM,  для редукторов VALTEC, Ду 1/2"-3/4" (ремонтный комплект)</t>
  </si>
  <si>
    <t>118.00 руб.</t>
  </si>
  <si>
    <t>ZGR-000204</t>
  </si>
  <si>
    <t>PT-1212 (Zegor)</t>
  </si>
  <si>
    <t>Фум лента для газа, длинна 12 метров, толщина 0,1 микрон, ширина 12 мм (1000шт)</t>
  </si>
  <si>
    <t>28.28 руб.</t>
  </si>
  <si>
    <t>ZGR-000205</t>
  </si>
  <si>
    <t>PT-1215 (Zegor)</t>
  </si>
  <si>
    <t>Фум лента для воды, длинна 15 метров, толщина 0,1 микрон, ширина 12 мм (1000шт)</t>
  </si>
  <si>
    <t>43.12 руб.</t>
  </si>
  <si>
    <t>ZGR-000206</t>
  </si>
  <si>
    <t>PT-2020 (Zegor)</t>
  </si>
  <si>
    <t>Фум лента для воды, длинна 20 метров, толщина 0,25 микрон, ширина 19 мм (250шт)</t>
  </si>
  <si>
    <t>83.55 руб.</t>
  </si>
  <si>
    <t>УТ000001499</t>
  </si>
  <si>
    <t>-лента фум 10м*12мм*0,075мм (10/250шт)</t>
  </si>
  <si>
    <t>15.36 руб.</t>
  </si>
  <si>
    <t>УТ000001610</t>
  </si>
  <si>
    <t>-лента фум для газа 12мм(10/250шт)</t>
  </si>
  <si>
    <t>18.56 руб.</t>
  </si>
  <si>
    <t>УТ000002021</t>
  </si>
  <si>
    <t>Анаэробный герметик "СантехмастерГель" СИНИЙ, быстрый и прочный, до 2", тюбик 120гр.  (10шт)</t>
  </si>
  <si>
    <t>984.55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</si>
</sst>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SUM(L2:L210)</f>
        <v>0</v>
      </c>
    </row>
    <row r="2" spans="1:12">
      <c r="A2" s="1"/>
      <c r="B2" s="1">
        <v>879507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K2*21.12</f>
        <v>0</v>
      </c>
    </row>
    <row r="3" spans="1:12">
      <c r="A3" s="1"/>
      <c r="B3" s="1">
        <v>879508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K3*22.48</f>
        <v>0</v>
      </c>
    </row>
    <row r="4" spans="1:12">
      <c r="A4" s="1"/>
      <c r="B4" s="1">
        <v>879509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K4*20.92</f>
        <v>0</v>
      </c>
    </row>
    <row r="5" spans="1:12">
      <c r="A5" s="1"/>
      <c r="B5" s="1">
        <v>879510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K5*29.90</f>
        <v>0</v>
      </c>
    </row>
    <row r="6" spans="1:12">
      <c r="A6" s="1"/>
      <c r="B6" s="1">
        <v>879511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K6*25.28</f>
        <v>0</v>
      </c>
    </row>
    <row r="7" spans="1:12">
      <c r="A7" s="1"/>
      <c r="B7" s="1">
        <v>879512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K7*22.07</f>
        <v>0</v>
      </c>
    </row>
    <row r="8" spans="1:12">
      <c r="A8" s="1"/>
      <c r="B8" s="1">
        <v>879513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K8*55.59</f>
        <v>0</v>
      </c>
    </row>
    <row r="9" spans="1:12">
      <c r="A9" s="1"/>
      <c r="B9" s="1">
        <v>879514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K9*72.40</f>
        <v>0</v>
      </c>
    </row>
    <row r="10" spans="1:12">
      <c r="A10" s="1"/>
      <c r="B10" s="1">
        <v>879515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K10*146.76</f>
        <v>0</v>
      </c>
    </row>
    <row r="11" spans="1:12">
      <c r="A11" s="1"/>
      <c r="B11" s="1">
        <v>879516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K11*252.93</f>
        <v>0</v>
      </c>
    </row>
    <row r="12" spans="1:12">
      <c r="A12" s="1"/>
      <c r="B12" s="1">
        <v>879517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K12*77.04</f>
        <v>0</v>
      </c>
    </row>
    <row r="13" spans="1:12">
      <c r="A13" s="1"/>
      <c r="B13" s="1">
        <v>879518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K13*122.12</f>
        <v>0</v>
      </c>
    </row>
    <row r="14" spans="1:12">
      <c r="A14" s="1"/>
      <c r="B14" s="1">
        <v>879519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K14*39.64</f>
        <v>0</v>
      </c>
    </row>
    <row r="15" spans="1:12">
      <c r="A15" s="1"/>
      <c r="B15" s="1">
        <v>879520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K15*91.92</f>
        <v>0</v>
      </c>
    </row>
    <row r="16" spans="1:12">
      <c r="A16" s="1"/>
      <c r="B16" s="1">
        <v>879521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K16*235.40</f>
        <v>0</v>
      </c>
    </row>
    <row r="17" spans="1:12">
      <c r="A17" s="1"/>
      <c r="B17" s="1">
        <v>879522</v>
      </c>
      <c r="C17" s="1" t="s">
        <v>58</v>
      </c>
      <c r="D17" s="1"/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K17*70.77</f>
        <v>0</v>
      </c>
    </row>
    <row r="18" spans="1:12">
      <c r="A18" s="1"/>
      <c r="B18" s="1">
        <v>879523</v>
      </c>
      <c r="C18" s="1" t="s">
        <v>61</v>
      </c>
      <c r="D18" s="1"/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K18*134.11</f>
        <v>0</v>
      </c>
    </row>
    <row r="19" spans="1:12">
      <c r="A19" s="1"/>
      <c r="B19" s="1">
        <v>879524</v>
      </c>
      <c r="C19" s="1" t="s">
        <v>64</v>
      </c>
      <c r="D19" s="1"/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K19*183.92</f>
        <v>0</v>
      </c>
    </row>
    <row r="20" spans="1:12">
      <c r="A20" s="1"/>
      <c r="B20" s="1">
        <v>879525</v>
      </c>
      <c r="C20" s="1" t="s">
        <v>67</v>
      </c>
      <c r="D20" s="1"/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K20*73.44</f>
        <v>0</v>
      </c>
    </row>
    <row r="21" spans="1:12">
      <c r="A21" s="1"/>
      <c r="B21" s="1">
        <v>879527</v>
      </c>
      <c r="C21" s="1" t="s">
        <v>70</v>
      </c>
      <c r="D21" s="1"/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K21*122.43</f>
        <v>0</v>
      </c>
    </row>
    <row r="22" spans="1:12">
      <c r="A22" s="1"/>
      <c r="B22" s="1">
        <v>879528</v>
      </c>
      <c r="C22" s="1" t="s">
        <v>73</v>
      </c>
      <c r="D22" s="1"/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K22*30.58</f>
        <v>0</v>
      </c>
    </row>
    <row r="23" spans="1:12">
      <c r="A23" s="1"/>
      <c r="B23" s="1">
        <v>879529</v>
      </c>
      <c r="C23" s="1" t="s">
        <v>76</v>
      </c>
      <c r="D23" s="1"/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K23*34.50</f>
        <v>0</v>
      </c>
    </row>
    <row r="24" spans="1:12">
      <c r="A24" s="1"/>
      <c r="B24" s="1">
        <v>879530</v>
      </c>
      <c r="C24" s="1" t="s">
        <v>79</v>
      </c>
      <c r="D24" s="1"/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82</v>
      </c>
      <c r="K24" s="2"/>
      <c r="L24" s="5">
        <f>K24*144.03</f>
        <v>0</v>
      </c>
    </row>
    <row r="25" spans="1:12">
      <c r="A25" s="1"/>
      <c r="B25" s="1">
        <v>879531</v>
      </c>
      <c r="C25" s="1" t="s">
        <v>83</v>
      </c>
      <c r="D25" s="1"/>
      <c r="E25" s="3" t="s">
        <v>84</v>
      </c>
      <c r="F25" s="1" t="s">
        <v>85</v>
      </c>
      <c r="G25" s="1" t="s">
        <v>14</v>
      </c>
      <c r="H25" s="1" t="s">
        <v>14</v>
      </c>
      <c r="I25" s="1" t="s">
        <v>14</v>
      </c>
      <c r="J25" s="1" t="s">
        <v>82</v>
      </c>
      <c r="K25" s="2"/>
      <c r="L25" s="5">
        <f>K25*243.06</f>
        <v>0</v>
      </c>
    </row>
    <row r="26" spans="1:12">
      <c r="A26" s="1"/>
      <c r="B26" s="1">
        <v>879532</v>
      </c>
      <c r="C26" s="1" t="s">
        <v>86</v>
      </c>
      <c r="D26" s="1"/>
      <c r="E26" s="3" t="s">
        <v>87</v>
      </c>
      <c r="F26" s="1" t="s">
        <v>88</v>
      </c>
      <c r="G26" s="1" t="s">
        <v>14</v>
      </c>
      <c r="H26" s="1" t="s">
        <v>14</v>
      </c>
      <c r="I26" s="1" t="s">
        <v>14</v>
      </c>
      <c r="J26" s="1" t="s">
        <v>82</v>
      </c>
      <c r="K26" s="2"/>
      <c r="L26" s="5">
        <f>K26*360.10</f>
        <v>0</v>
      </c>
    </row>
    <row r="27" spans="1:12">
      <c r="A27" s="1"/>
      <c r="B27" s="1">
        <v>879533</v>
      </c>
      <c r="C27" s="1" t="s">
        <v>89</v>
      </c>
      <c r="D27" s="1"/>
      <c r="E27" s="3" t="s">
        <v>90</v>
      </c>
      <c r="F27" s="1" t="s">
        <v>91</v>
      </c>
      <c r="G27" s="1" t="s">
        <v>14</v>
      </c>
      <c r="H27" s="1" t="s">
        <v>14</v>
      </c>
      <c r="I27" s="1" t="s">
        <v>14</v>
      </c>
      <c r="J27" s="1" t="s">
        <v>82</v>
      </c>
      <c r="K27" s="2"/>
      <c r="L27" s="5">
        <f>K27*167.20</f>
        <v>0</v>
      </c>
    </row>
    <row r="28" spans="1:12">
      <c r="A28" s="1"/>
      <c r="B28" s="1">
        <v>879534</v>
      </c>
      <c r="C28" s="1" t="s">
        <v>92</v>
      </c>
      <c r="D28" s="1"/>
      <c r="E28" s="3" t="s">
        <v>93</v>
      </c>
      <c r="F28" s="1" t="s">
        <v>94</v>
      </c>
      <c r="G28" s="1" t="s">
        <v>14</v>
      </c>
      <c r="H28" s="1" t="s">
        <v>14</v>
      </c>
      <c r="I28" s="1" t="s">
        <v>14</v>
      </c>
      <c r="J28" s="1" t="s">
        <v>82</v>
      </c>
      <c r="K28" s="2"/>
      <c r="L28" s="5">
        <f>K28*220.00</f>
        <v>0</v>
      </c>
    </row>
    <row r="29" spans="1:12">
      <c r="A29" s="1"/>
      <c r="B29" s="1">
        <v>879535</v>
      </c>
      <c r="C29" s="1" t="s">
        <v>95</v>
      </c>
      <c r="D29" s="1"/>
      <c r="E29" s="3" t="s">
        <v>96</v>
      </c>
      <c r="F29" s="1" t="s">
        <v>97</v>
      </c>
      <c r="G29" s="1" t="s">
        <v>14</v>
      </c>
      <c r="H29" s="1" t="s">
        <v>14</v>
      </c>
      <c r="I29" s="1" t="s">
        <v>14</v>
      </c>
      <c r="J29" s="1" t="s">
        <v>82</v>
      </c>
      <c r="K29" s="2"/>
      <c r="L29" s="5">
        <f>K29*277.20</f>
        <v>0</v>
      </c>
    </row>
    <row r="30" spans="1:12">
      <c r="A30" s="1"/>
      <c r="B30" s="1">
        <v>879536</v>
      </c>
      <c r="C30" s="1" t="s">
        <v>98</v>
      </c>
      <c r="D30" s="1"/>
      <c r="E30" s="3" t="s">
        <v>99</v>
      </c>
      <c r="F30" s="1" t="s">
        <v>100</v>
      </c>
      <c r="G30" s="1" t="s">
        <v>14</v>
      </c>
      <c r="H30" s="1" t="s">
        <v>14</v>
      </c>
      <c r="I30" s="1" t="s">
        <v>14</v>
      </c>
      <c r="J30" s="1" t="s">
        <v>82</v>
      </c>
      <c r="K30" s="2"/>
      <c r="L30" s="5">
        <f>K30*172.24</f>
        <v>0</v>
      </c>
    </row>
    <row r="31" spans="1:12">
      <c r="A31" s="1"/>
      <c r="B31" s="1">
        <v>879537</v>
      </c>
      <c r="C31" s="1" t="s">
        <v>101</v>
      </c>
      <c r="D31" s="1"/>
      <c r="E31" s="3" t="s">
        <v>102</v>
      </c>
      <c r="F31" s="1" t="s">
        <v>103</v>
      </c>
      <c r="G31" s="1" t="s">
        <v>14</v>
      </c>
      <c r="H31" s="1" t="s">
        <v>14</v>
      </c>
      <c r="I31" s="1" t="s">
        <v>14</v>
      </c>
      <c r="J31" s="1" t="s">
        <v>82</v>
      </c>
      <c r="K31" s="2"/>
      <c r="L31" s="5">
        <f>K31*227.48</f>
        <v>0</v>
      </c>
    </row>
    <row r="32" spans="1:12">
      <c r="A32" s="1"/>
      <c r="B32" s="1">
        <v>879538</v>
      </c>
      <c r="C32" s="1" t="s">
        <v>104</v>
      </c>
      <c r="D32" s="1"/>
      <c r="E32" s="3" t="s">
        <v>105</v>
      </c>
      <c r="F32" s="1" t="s">
        <v>106</v>
      </c>
      <c r="G32" s="1" t="s">
        <v>14</v>
      </c>
      <c r="H32" s="1" t="s">
        <v>14</v>
      </c>
      <c r="I32" s="1" t="s">
        <v>14</v>
      </c>
      <c r="J32" s="1" t="s">
        <v>82</v>
      </c>
      <c r="K32" s="2"/>
      <c r="L32" s="5">
        <f>K32*413.42</f>
        <v>0</v>
      </c>
    </row>
    <row r="33" spans="1:12">
      <c r="A33" s="1"/>
      <c r="B33" s="1">
        <v>879539</v>
      </c>
      <c r="C33" s="1" t="s">
        <v>107</v>
      </c>
      <c r="D33" s="1"/>
      <c r="E33" s="3" t="s">
        <v>108</v>
      </c>
      <c r="F33" s="1" t="s">
        <v>109</v>
      </c>
      <c r="G33" s="1" t="s">
        <v>14</v>
      </c>
      <c r="H33" s="1" t="s">
        <v>14</v>
      </c>
      <c r="I33" s="1" t="s">
        <v>14</v>
      </c>
      <c r="J33" s="1" t="s">
        <v>82</v>
      </c>
      <c r="K33" s="2"/>
      <c r="L33" s="5">
        <f>K33*100.10</f>
        <v>0</v>
      </c>
    </row>
    <row r="34" spans="1:12">
      <c r="A34" s="1"/>
      <c r="B34" s="1">
        <v>879540</v>
      </c>
      <c r="C34" s="1" t="s">
        <v>110</v>
      </c>
      <c r="D34" s="1"/>
      <c r="E34" s="3" t="s">
        <v>111</v>
      </c>
      <c r="F34" s="1" t="s">
        <v>109</v>
      </c>
      <c r="G34" s="1" t="s">
        <v>14</v>
      </c>
      <c r="H34" s="1" t="s">
        <v>14</v>
      </c>
      <c r="I34" s="1" t="s">
        <v>14</v>
      </c>
      <c r="J34" s="1" t="s">
        <v>82</v>
      </c>
      <c r="K34" s="2"/>
      <c r="L34" s="5">
        <f>K34*100.10</f>
        <v>0</v>
      </c>
    </row>
    <row r="35" spans="1:12">
      <c r="A35" s="1"/>
      <c r="B35" s="1">
        <v>879541</v>
      </c>
      <c r="C35" s="1" t="s">
        <v>112</v>
      </c>
      <c r="D35" s="1"/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K35*135.12</f>
        <v>0</v>
      </c>
    </row>
    <row r="36" spans="1:12">
      <c r="A36" s="1"/>
      <c r="B36" s="1">
        <v>883502</v>
      </c>
      <c r="C36" s="1" t="s">
        <v>115</v>
      </c>
      <c r="D36" s="1" t="s">
        <v>116</v>
      </c>
      <c r="E36" s="3" t="s">
        <v>117</v>
      </c>
      <c r="F36" s="1" t="s">
        <v>118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K36*286.00</f>
        <v>0</v>
      </c>
    </row>
    <row r="37" spans="1:12">
      <c r="A37" s="1"/>
      <c r="B37" s="1">
        <v>883503</v>
      </c>
      <c r="C37" s="1" t="s">
        <v>119</v>
      </c>
      <c r="D37" s="1" t="s">
        <v>120</v>
      </c>
      <c r="E37" s="3" t="s">
        <v>121</v>
      </c>
      <c r="F37" s="1" t="s">
        <v>122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K37*384.00</f>
        <v>0</v>
      </c>
    </row>
    <row r="38" spans="1:12">
      <c r="A38" s="1"/>
      <c r="B38" s="1">
        <v>883504</v>
      </c>
      <c r="C38" s="1" t="s">
        <v>123</v>
      </c>
      <c r="D38" s="1"/>
      <c r="E38" s="3" t="s">
        <v>124</v>
      </c>
      <c r="F38" s="1" t="s">
        <v>125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K38*636.00</f>
        <v>0</v>
      </c>
    </row>
    <row r="39" spans="1:12">
      <c r="A39" s="1"/>
      <c r="B39" s="1">
        <v>883505</v>
      </c>
      <c r="C39" s="1" t="s">
        <v>126</v>
      </c>
      <c r="D39" s="1" t="s">
        <v>127</v>
      </c>
      <c r="E39" s="3" t="s">
        <v>128</v>
      </c>
      <c r="F39" s="1" t="s">
        <v>129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K39*448.00</f>
        <v>0</v>
      </c>
    </row>
    <row r="40" spans="1:12">
      <c r="A40" s="1"/>
      <c r="B40" s="1">
        <v>883506</v>
      </c>
      <c r="C40" s="1" t="s">
        <v>130</v>
      </c>
      <c r="D40" s="1"/>
      <c r="E40" s="3" t="s">
        <v>131</v>
      </c>
      <c r="F40" s="1" t="s">
        <v>132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K40*496.00</f>
        <v>0</v>
      </c>
    </row>
    <row r="41" spans="1:12">
      <c r="A41" s="1"/>
      <c r="B41" s="1">
        <v>883507</v>
      </c>
      <c r="C41" s="1" t="s">
        <v>133</v>
      </c>
      <c r="D41" s="1"/>
      <c r="E41" s="3" t="s">
        <v>134</v>
      </c>
      <c r="F41" s="1" t="s">
        <v>135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K41*550.00</f>
        <v>0</v>
      </c>
    </row>
    <row r="42" spans="1:12">
      <c r="A42" s="1"/>
      <c r="B42" s="1">
        <v>883508</v>
      </c>
      <c r="C42" s="1" t="s">
        <v>136</v>
      </c>
      <c r="D42" s="1"/>
      <c r="E42" s="3" t="s">
        <v>137</v>
      </c>
      <c r="F42" s="1" t="s">
        <v>138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K42*468.00</f>
        <v>0</v>
      </c>
    </row>
    <row r="43" spans="1:12">
      <c r="A43" s="1"/>
      <c r="B43" s="1">
        <v>883509</v>
      </c>
      <c r="C43" s="1" t="s">
        <v>139</v>
      </c>
      <c r="D43" s="1"/>
      <c r="E43" s="3" t="s">
        <v>140</v>
      </c>
      <c r="F43" s="1" t="s">
        <v>141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K43*700.00</f>
        <v>0</v>
      </c>
    </row>
    <row r="44" spans="1:12">
      <c r="A44" s="1"/>
      <c r="B44" s="1">
        <v>883510</v>
      </c>
      <c r="C44" s="1" t="s">
        <v>142</v>
      </c>
      <c r="D44" s="1" t="s">
        <v>143</v>
      </c>
      <c r="E44" s="3" t="s">
        <v>144</v>
      </c>
      <c r="F44" s="1" t="s">
        <v>145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K44*718.00</f>
        <v>0</v>
      </c>
    </row>
    <row r="45" spans="1:12">
      <c r="A45" s="1"/>
      <c r="B45" s="1">
        <v>883511</v>
      </c>
      <c r="C45" s="1" t="s">
        <v>146</v>
      </c>
      <c r="D45" s="1" t="s">
        <v>147</v>
      </c>
      <c r="E45" s="3" t="s">
        <v>148</v>
      </c>
      <c r="F45" s="1" t="s">
        <v>149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K45*696.00</f>
        <v>0</v>
      </c>
    </row>
    <row r="46" spans="1:12">
      <c r="A46" s="1"/>
      <c r="B46" s="1">
        <v>883512</v>
      </c>
      <c r="C46" s="1" t="s">
        <v>150</v>
      </c>
      <c r="D46" s="1" t="s">
        <v>151</v>
      </c>
      <c r="E46" s="3" t="s">
        <v>152</v>
      </c>
      <c r="F46" s="1" t="s">
        <v>153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K46*624.00</f>
        <v>0</v>
      </c>
    </row>
    <row r="47" spans="1:12">
      <c r="A47" s="1"/>
      <c r="B47" s="1">
        <v>883513</v>
      </c>
      <c r="C47" s="1" t="s">
        <v>154</v>
      </c>
      <c r="D47" s="1" t="s">
        <v>155</v>
      </c>
      <c r="E47" s="3" t="s">
        <v>156</v>
      </c>
      <c r="F47" s="1" t="s">
        <v>157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K47*648.00</f>
        <v>0</v>
      </c>
    </row>
    <row r="48" spans="1:12">
      <c r="A48" s="1"/>
      <c r="B48" s="1">
        <v>883514</v>
      </c>
      <c r="C48" s="1" t="s">
        <v>158</v>
      </c>
      <c r="D48" s="1"/>
      <c r="E48" s="3" t="s">
        <v>159</v>
      </c>
      <c r="F48" s="1" t="s">
        <v>160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K48*564.00</f>
        <v>0</v>
      </c>
    </row>
    <row r="49" spans="1:12">
      <c r="A49" s="1"/>
      <c r="B49" s="1">
        <v>883515</v>
      </c>
      <c r="C49" s="1" t="s">
        <v>161</v>
      </c>
      <c r="D49" s="1" t="s">
        <v>162</v>
      </c>
      <c r="E49" s="3" t="s">
        <v>163</v>
      </c>
      <c r="F49" s="1" t="s">
        <v>164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K49*680.00</f>
        <v>0</v>
      </c>
    </row>
    <row r="50" spans="1:12">
      <c r="A50" s="1"/>
      <c r="B50" s="1">
        <v>883516</v>
      </c>
      <c r="C50" s="1" t="s">
        <v>165</v>
      </c>
      <c r="D50" s="1" t="s">
        <v>166</v>
      </c>
      <c r="E50" s="3" t="s">
        <v>167</v>
      </c>
      <c r="F50" s="1" t="s">
        <v>168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K50*708.00</f>
        <v>0</v>
      </c>
    </row>
    <row r="51" spans="1:12">
      <c r="A51" s="1"/>
      <c r="B51" s="1">
        <v>883517</v>
      </c>
      <c r="C51" s="1" t="s">
        <v>169</v>
      </c>
      <c r="D51" s="1" t="s">
        <v>170</v>
      </c>
      <c r="E51" s="3" t="s">
        <v>171</v>
      </c>
      <c r="F51" s="1" t="s">
        <v>172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K51*604.00</f>
        <v>0</v>
      </c>
    </row>
    <row r="52" spans="1:12">
      <c r="A52" s="1"/>
      <c r="B52" s="1">
        <v>883518</v>
      </c>
      <c r="C52" s="1" t="s">
        <v>173</v>
      </c>
      <c r="D52" s="1" t="s">
        <v>174</v>
      </c>
      <c r="E52" s="3" t="s">
        <v>175</v>
      </c>
      <c r="F52" s="1" t="s">
        <v>176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K52*692.00</f>
        <v>0</v>
      </c>
    </row>
    <row r="53" spans="1:12">
      <c r="A53" s="1"/>
      <c r="B53" s="1">
        <v>883519</v>
      </c>
      <c r="C53" s="1" t="s">
        <v>177</v>
      </c>
      <c r="D53" s="1" t="s">
        <v>178</v>
      </c>
      <c r="E53" s="3" t="s">
        <v>179</v>
      </c>
      <c r="F53" s="1" t="s">
        <v>180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K53*544.00</f>
        <v>0</v>
      </c>
    </row>
    <row r="54" spans="1:12">
      <c r="A54" s="1"/>
      <c r="B54" s="1">
        <v>883520</v>
      </c>
      <c r="C54" s="1" t="s">
        <v>181</v>
      </c>
      <c r="D54" s="1" t="s">
        <v>182</v>
      </c>
      <c r="E54" s="3" t="s">
        <v>183</v>
      </c>
      <c r="F54" s="1" t="s">
        <v>184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K54*730.00</f>
        <v>0</v>
      </c>
    </row>
    <row r="55" spans="1:12">
      <c r="A55" s="1"/>
      <c r="B55" s="1">
        <v>883521</v>
      </c>
      <c r="C55" s="1" t="s">
        <v>185</v>
      </c>
      <c r="D55" s="1" t="s">
        <v>186</v>
      </c>
      <c r="E55" s="3" t="s">
        <v>187</v>
      </c>
      <c r="F55" s="1" t="s">
        <v>188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K55*818.00</f>
        <v>0</v>
      </c>
    </row>
    <row r="56" spans="1:12">
      <c r="A56" s="1"/>
      <c r="B56" s="1">
        <v>883522</v>
      </c>
      <c r="C56" s="1" t="s">
        <v>189</v>
      </c>
      <c r="D56" s="1"/>
      <c r="E56" s="3" t="s">
        <v>190</v>
      </c>
      <c r="F56" s="1" t="s">
        <v>191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K56*180.00</f>
        <v>0</v>
      </c>
    </row>
    <row r="57" spans="1:12">
      <c r="A57" s="1"/>
      <c r="B57" s="1">
        <v>883523</v>
      </c>
      <c r="C57" s="1" t="s">
        <v>192</v>
      </c>
      <c r="D57" s="1" t="s">
        <v>193</v>
      </c>
      <c r="E57" s="3" t="s">
        <v>194</v>
      </c>
      <c r="F57" s="1" t="s">
        <v>195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K57*196.00</f>
        <v>0</v>
      </c>
    </row>
    <row r="58" spans="1:12">
      <c r="A58" s="1"/>
      <c r="B58" s="1">
        <v>883524</v>
      </c>
      <c r="C58" s="1" t="s">
        <v>196</v>
      </c>
      <c r="D58" s="1" t="s">
        <v>197</v>
      </c>
      <c r="E58" s="3" t="s">
        <v>198</v>
      </c>
      <c r="F58" s="1" t="s">
        <v>199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K58*640.00</f>
        <v>0</v>
      </c>
    </row>
    <row r="59" spans="1:12">
      <c r="A59" s="1"/>
      <c r="B59" s="1">
        <v>883525</v>
      </c>
      <c r="C59" s="1" t="s">
        <v>200</v>
      </c>
      <c r="D59" s="1" t="s">
        <v>201</v>
      </c>
      <c r="E59" s="3" t="s">
        <v>202</v>
      </c>
      <c r="F59" s="1" t="s">
        <v>203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K59*652.00</f>
        <v>0</v>
      </c>
    </row>
    <row r="60" spans="1:12">
      <c r="A60" s="1"/>
      <c r="B60" s="1">
        <v>883526</v>
      </c>
      <c r="C60" s="1" t="s">
        <v>204</v>
      </c>
      <c r="D60" s="1">
        <v>123456</v>
      </c>
      <c r="E60" s="3" t="s">
        <v>205</v>
      </c>
      <c r="F60" s="1" t="s">
        <v>206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K60*706.00</f>
        <v>0</v>
      </c>
    </row>
    <row r="61" spans="1:12">
      <c r="A61" s="1"/>
      <c r="B61" s="1">
        <v>883527</v>
      </c>
      <c r="C61" s="1" t="s">
        <v>207</v>
      </c>
      <c r="D61" s="1">
        <v>123456</v>
      </c>
      <c r="E61" s="3" t="s">
        <v>208</v>
      </c>
      <c r="F61" s="1" t="s">
        <v>209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K61*18800.00</f>
        <v>0</v>
      </c>
    </row>
    <row r="62" spans="1:12">
      <c r="A62" s="1"/>
      <c r="B62" s="1">
        <v>883528</v>
      </c>
      <c r="C62" s="1" t="s">
        <v>210</v>
      </c>
      <c r="D62" s="1" t="s">
        <v>211</v>
      </c>
      <c r="E62" s="3" t="s">
        <v>212</v>
      </c>
      <c r="F62" s="1" t="s">
        <v>213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K62*242.00</f>
        <v>0</v>
      </c>
    </row>
    <row r="63" spans="1:12">
      <c r="A63" s="1"/>
      <c r="B63" s="1">
        <v>883529</v>
      </c>
      <c r="C63" s="1" t="s">
        <v>214</v>
      </c>
      <c r="D63" s="1" t="s">
        <v>215</v>
      </c>
      <c r="E63" s="3" t="s">
        <v>216</v>
      </c>
      <c r="F63" s="1" t="s">
        <v>217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K63*236.00</f>
        <v>0</v>
      </c>
    </row>
    <row r="64" spans="1:12">
      <c r="A64" s="1"/>
      <c r="B64" s="1">
        <v>883530</v>
      </c>
      <c r="C64" s="1" t="s">
        <v>218</v>
      </c>
      <c r="D64" s="1" t="s">
        <v>219</v>
      </c>
      <c r="E64" s="3" t="s">
        <v>220</v>
      </c>
      <c r="F64" s="1" t="s">
        <v>221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K64*300.00</f>
        <v>0</v>
      </c>
    </row>
    <row r="65" spans="1:12">
      <c r="A65" s="1"/>
      <c r="B65" s="1">
        <v>883531</v>
      </c>
      <c r="C65" s="1" t="s">
        <v>222</v>
      </c>
      <c r="D65" s="1" t="s">
        <v>223</v>
      </c>
      <c r="E65" s="3" t="s">
        <v>224</v>
      </c>
      <c r="F65" s="1" t="s">
        <v>221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K65*300.00</f>
        <v>0</v>
      </c>
    </row>
    <row r="66" spans="1:12">
      <c r="A66" s="1"/>
      <c r="B66" s="1">
        <v>883532</v>
      </c>
      <c r="C66" s="1" t="s">
        <v>225</v>
      </c>
      <c r="D66" s="1" t="s">
        <v>226</v>
      </c>
      <c r="E66" s="3" t="s">
        <v>227</v>
      </c>
      <c r="F66" s="1" t="s">
        <v>228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K66*284.00</f>
        <v>0</v>
      </c>
    </row>
    <row r="67" spans="1:12">
      <c r="A67" s="1"/>
      <c r="B67" s="1">
        <v>883533</v>
      </c>
      <c r="C67" s="1" t="s">
        <v>229</v>
      </c>
      <c r="D67" s="1" t="s">
        <v>230</v>
      </c>
      <c r="E67" s="3" t="s">
        <v>231</v>
      </c>
      <c r="F67" s="1" t="s">
        <v>228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K67*284.00</f>
        <v>0</v>
      </c>
    </row>
    <row r="68" spans="1:12">
      <c r="A68" s="1"/>
      <c r="B68" s="1">
        <v>883534</v>
      </c>
      <c r="C68" s="1" t="s">
        <v>232</v>
      </c>
      <c r="D68" s="1" t="s">
        <v>233</v>
      </c>
      <c r="E68" s="3" t="s">
        <v>234</v>
      </c>
      <c r="F68" s="1" t="s">
        <v>235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K68*264.00</f>
        <v>0</v>
      </c>
    </row>
    <row r="69" spans="1:12">
      <c r="A69" s="1"/>
      <c r="B69" s="1">
        <v>883535</v>
      </c>
      <c r="C69" s="1" t="s">
        <v>236</v>
      </c>
      <c r="D69" s="1" t="s">
        <v>237</v>
      </c>
      <c r="E69" s="3" t="s">
        <v>238</v>
      </c>
      <c r="F69" s="1" t="s">
        <v>235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K69*264.00</f>
        <v>0</v>
      </c>
    </row>
    <row r="70" spans="1:12">
      <c r="A70" s="1"/>
      <c r="B70" s="1">
        <v>883536</v>
      </c>
      <c r="C70" s="1" t="s">
        <v>239</v>
      </c>
      <c r="D70" s="1"/>
      <c r="E70" s="3" t="s">
        <v>240</v>
      </c>
      <c r="F70" s="1" t="s">
        <v>241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K70*376.00</f>
        <v>0</v>
      </c>
    </row>
    <row r="71" spans="1:12">
      <c r="A71" s="1"/>
      <c r="B71" s="1">
        <v>883537</v>
      </c>
      <c r="C71" s="1" t="s">
        <v>242</v>
      </c>
      <c r="D71" s="1"/>
      <c r="E71" s="3" t="s">
        <v>243</v>
      </c>
      <c r="F71" s="1" t="s">
        <v>241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K71*376.00</f>
        <v>0</v>
      </c>
    </row>
    <row r="72" spans="1:12">
      <c r="A72" s="1"/>
      <c r="B72" s="1">
        <v>883538</v>
      </c>
      <c r="C72" s="1" t="s">
        <v>244</v>
      </c>
      <c r="D72" s="1"/>
      <c r="E72" s="3" t="s">
        <v>245</v>
      </c>
      <c r="F72" s="1" t="s">
        <v>246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K72*146.00</f>
        <v>0</v>
      </c>
    </row>
    <row r="73" spans="1:12">
      <c r="A73" s="1"/>
      <c r="B73" s="1">
        <v>883539</v>
      </c>
      <c r="C73" s="1" t="s">
        <v>247</v>
      </c>
      <c r="D73" s="1"/>
      <c r="E73" s="3" t="s">
        <v>248</v>
      </c>
      <c r="F73" s="1" t="s">
        <v>249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K73*318.92</f>
        <v>0</v>
      </c>
    </row>
    <row r="74" spans="1:12">
      <c r="A74" s="1"/>
      <c r="B74" s="1">
        <v>883540</v>
      </c>
      <c r="C74" s="1" t="s">
        <v>250</v>
      </c>
      <c r="D74" s="1"/>
      <c r="E74" s="3" t="s">
        <v>251</v>
      </c>
      <c r="F74" s="1" t="s">
        <v>252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K74*482.40</f>
        <v>0</v>
      </c>
    </row>
    <row r="75" spans="1:12">
      <c r="A75" s="1"/>
      <c r="B75" s="1">
        <v>883541</v>
      </c>
      <c r="C75" s="1" t="s">
        <v>253</v>
      </c>
      <c r="D75" s="1"/>
      <c r="E75" s="3" t="s">
        <v>254</v>
      </c>
      <c r="F75" s="1" t="s">
        <v>255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K75*670.00</f>
        <v>0</v>
      </c>
    </row>
    <row r="76" spans="1:12">
      <c r="A76" s="1"/>
      <c r="B76" s="1">
        <v>883542</v>
      </c>
      <c r="C76" s="1" t="s">
        <v>256</v>
      </c>
      <c r="D76" s="1"/>
      <c r="E76" s="3" t="s">
        <v>257</v>
      </c>
      <c r="F76" s="1" t="s">
        <v>258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K76*830.80</f>
        <v>0</v>
      </c>
    </row>
    <row r="77" spans="1:12">
      <c r="A77" s="1"/>
      <c r="B77" s="1">
        <v>883543</v>
      </c>
      <c r="C77" s="1" t="s">
        <v>259</v>
      </c>
      <c r="D77" s="1"/>
      <c r="E77" s="3" t="s">
        <v>260</v>
      </c>
      <c r="F77" s="1" t="s">
        <v>261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K77*857.60</f>
        <v>0</v>
      </c>
    </row>
    <row r="78" spans="1:12">
      <c r="A78" s="1"/>
      <c r="B78" s="1">
        <v>883544</v>
      </c>
      <c r="C78" s="1" t="s">
        <v>262</v>
      </c>
      <c r="D78" s="1"/>
      <c r="E78" s="3" t="s">
        <v>263</v>
      </c>
      <c r="F78" s="1" t="s">
        <v>264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K78*1340.00</f>
        <v>0</v>
      </c>
    </row>
    <row r="79" spans="1:12">
      <c r="A79" s="1"/>
      <c r="B79" s="1">
        <v>883545</v>
      </c>
      <c r="C79" s="1" t="s">
        <v>265</v>
      </c>
      <c r="D79" s="1"/>
      <c r="E79" s="3" t="s">
        <v>266</v>
      </c>
      <c r="F79" s="1" t="s">
        <v>267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K79*881.72</f>
        <v>0</v>
      </c>
    </row>
    <row r="80" spans="1:12">
      <c r="A80" s="1"/>
      <c r="B80" s="1">
        <v>883546</v>
      </c>
      <c r="C80" s="1" t="s">
        <v>268</v>
      </c>
      <c r="D80" s="1"/>
      <c r="E80" s="3" t="s">
        <v>269</v>
      </c>
      <c r="F80" s="1" t="s">
        <v>270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K80*268.00</f>
        <v>0</v>
      </c>
    </row>
    <row r="81" spans="1:12">
      <c r="A81" s="1"/>
      <c r="B81" s="1">
        <v>883547</v>
      </c>
      <c r="C81" s="1" t="s">
        <v>271</v>
      </c>
      <c r="D81" s="1"/>
      <c r="E81" s="3" t="s">
        <v>272</v>
      </c>
      <c r="F81" s="1" t="s">
        <v>252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K81*482.40</f>
        <v>0</v>
      </c>
    </row>
    <row r="82" spans="1:12">
      <c r="A82" s="1"/>
      <c r="B82" s="1">
        <v>883548</v>
      </c>
      <c r="C82" s="1" t="s">
        <v>273</v>
      </c>
      <c r="D82" s="1"/>
      <c r="E82" s="3" t="s">
        <v>274</v>
      </c>
      <c r="F82" s="1" t="s">
        <v>275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K82*444.88</f>
        <v>0</v>
      </c>
    </row>
    <row r="83" spans="1:12">
      <c r="A83" s="1"/>
      <c r="B83" s="1">
        <v>822681</v>
      </c>
      <c r="C83" s="1" t="s">
        <v>276</v>
      </c>
      <c r="D83" s="1"/>
      <c r="E83" s="3" t="s">
        <v>277</v>
      </c>
      <c r="F83" s="1" t="s">
        <v>278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K83*162.15</f>
        <v>0</v>
      </c>
    </row>
    <row r="84" spans="1:12">
      <c r="A84" s="1"/>
      <c r="B84" s="1">
        <v>822688</v>
      </c>
      <c r="C84" s="1" t="s">
        <v>279</v>
      </c>
      <c r="D84" s="1"/>
      <c r="E84" s="3" t="s">
        <v>280</v>
      </c>
      <c r="F84" s="1" t="s">
        <v>281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K84*138.00</f>
        <v>0</v>
      </c>
    </row>
    <row r="85" spans="1:12">
      <c r="A85" s="1"/>
      <c r="B85" s="1">
        <v>822689</v>
      </c>
      <c r="C85" s="1" t="s">
        <v>282</v>
      </c>
      <c r="D85" s="1"/>
      <c r="E85" s="3" t="s">
        <v>283</v>
      </c>
      <c r="F85" s="1" t="s">
        <v>284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K85*258.75</f>
        <v>0</v>
      </c>
    </row>
    <row r="86" spans="1:12">
      <c r="A86" s="1"/>
      <c r="B86" s="1">
        <v>822690</v>
      </c>
      <c r="C86" s="1" t="s">
        <v>285</v>
      </c>
      <c r="D86" s="1"/>
      <c r="E86" s="3" t="s">
        <v>286</v>
      </c>
      <c r="F86" s="1" t="s">
        <v>287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K86*603.75</f>
        <v>0</v>
      </c>
    </row>
    <row r="87" spans="1:12">
      <c r="A87" s="1"/>
      <c r="B87" s="1">
        <v>822694</v>
      </c>
      <c r="C87" s="1" t="s">
        <v>288</v>
      </c>
      <c r="D87" s="1"/>
      <c r="E87" s="3" t="s">
        <v>289</v>
      </c>
      <c r="F87" s="1" t="s">
        <v>290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K87*303.54</f>
        <v>0</v>
      </c>
    </row>
    <row r="88" spans="1:12">
      <c r="A88" s="1"/>
      <c r="B88" s="1">
        <v>822699</v>
      </c>
      <c r="C88" s="1" t="s">
        <v>291</v>
      </c>
      <c r="D88" s="1" t="s">
        <v>292</v>
      </c>
      <c r="E88" s="3" t="s">
        <v>293</v>
      </c>
      <c r="F88" s="1" t="s">
        <v>294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K88*185.00</f>
        <v>0</v>
      </c>
    </row>
    <row r="89" spans="1:12">
      <c r="A89" s="1"/>
      <c r="B89" s="1">
        <v>822700</v>
      </c>
      <c r="C89" s="1" t="s">
        <v>295</v>
      </c>
      <c r="D89" s="1" t="s">
        <v>296</v>
      </c>
      <c r="E89" s="3" t="s">
        <v>297</v>
      </c>
      <c r="F89" s="1" t="s">
        <v>298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K89*599.00</f>
        <v>0</v>
      </c>
    </row>
    <row r="90" spans="1:12">
      <c r="A90" s="1"/>
      <c r="B90" s="1">
        <v>822701</v>
      </c>
      <c r="C90" s="1" t="s">
        <v>299</v>
      </c>
      <c r="D90" s="1" t="s">
        <v>300</v>
      </c>
      <c r="E90" s="3" t="s">
        <v>301</v>
      </c>
      <c r="F90" s="1" t="s">
        <v>302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K90*879.00</f>
        <v>0</v>
      </c>
    </row>
    <row r="91" spans="1:12">
      <c r="A91" s="1"/>
      <c r="B91" s="1">
        <v>823977</v>
      </c>
      <c r="C91" s="1" t="s">
        <v>303</v>
      </c>
      <c r="D91" s="1" t="s">
        <v>304</v>
      </c>
      <c r="E91" s="3" t="s">
        <v>305</v>
      </c>
      <c r="F91" s="1" t="s">
        <v>306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K91*119.44</f>
        <v>0</v>
      </c>
    </row>
    <row r="92" spans="1:12">
      <c r="A92" s="1"/>
      <c r="B92" s="1">
        <v>879930</v>
      </c>
      <c r="C92" s="1" t="s">
        <v>307</v>
      </c>
      <c r="D92" s="1" t="s">
        <v>308</v>
      </c>
      <c r="E92" s="3" t="s">
        <v>309</v>
      </c>
      <c r="F92" s="1" t="s">
        <v>310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K92*253.21</f>
        <v>0</v>
      </c>
    </row>
    <row r="93" spans="1:12">
      <c r="A93" s="1"/>
      <c r="B93" s="1">
        <v>822702</v>
      </c>
      <c r="C93" s="1" t="s">
        <v>311</v>
      </c>
      <c r="D93" s="1"/>
      <c r="E93" s="3" t="s">
        <v>312</v>
      </c>
      <c r="F93" s="1" t="s">
        <v>313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K93*203.38</f>
        <v>0</v>
      </c>
    </row>
    <row r="94" spans="1:12">
      <c r="A94" s="1"/>
      <c r="B94" s="1">
        <v>822703</v>
      </c>
      <c r="C94" s="1" t="s">
        <v>314</v>
      </c>
      <c r="D94" s="1"/>
      <c r="E94" s="3" t="s">
        <v>315</v>
      </c>
      <c r="F94" s="1" t="s">
        <v>316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K94*258.88</f>
        <v>0</v>
      </c>
    </row>
    <row r="95" spans="1:12">
      <c r="A95" s="1"/>
      <c r="B95" s="1">
        <v>822704</v>
      </c>
      <c r="C95" s="1" t="s">
        <v>317</v>
      </c>
      <c r="D95" s="1"/>
      <c r="E95" s="3" t="s">
        <v>318</v>
      </c>
      <c r="F95" s="1" t="s">
        <v>319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K95*381.34</f>
        <v>0</v>
      </c>
    </row>
    <row r="96" spans="1:12">
      <c r="A96" s="1"/>
      <c r="B96" s="1">
        <v>822705</v>
      </c>
      <c r="C96" s="1" t="s">
        <v>320</v>
      </c>
      <c r="D96" s="1" t="s">
        <v>321</v>
      </c>
      <c r="E96" s="3" t="s">
        <v>322</v>
      </c>
      <c r="F96" s="1" t="s">
        <v>323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K96*173.00</f>
        <v>0</v>
      </c>
    </row>
    <row r="97" spans="1:12">
      <c r="A97" s="1"/>
      <c r="B97" s="1">
        <v>822706</v>
      </c>
      <c r="C97" s="1" t="s">
        <v>324</v>
      </c>
      <c r="D97" s="1" t="s">
        <v>325</v>
      </c>
      <c r="E97" s="3" t="s">
        <v>326</v>
      </c>
      <c r="F97" s="1" t="s">
        <v>327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K97*341.00</f>
        <v>0</v>
      </c>
    </row>
    <row r="98" spans="1:12">
      <c r="A98" s="1"/>
      <c r="B98" s="1">
        <v>822707</v>
      </c>
      <c r="C98" s="1" t="s">
        <v>328</v>
      </c>
      <c r="D98" s="1">
        <v>61033</v>
      </c>
      <c r="E98" s="3" t="s">
        <v>329</v>
      </c>
      <c r="F98" s="1" t="s">
        <v>330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K98*264.20</f>
        <v>0</v>
      </c>
    </row>
    <row r="99" spans="1:12">
      <c r="A99" s="1"/>
      <c r="B99" s="1">
        <v>822708</v>
      </c>
      <c r="C99" s="1" t="s">
        <v>331</v>
      </c>
      <c r="D99" s="1">
        <v>61030</v>
      </c>
      <c r="E99" s="3" t="s">
        <v>332</v>
      </c>
      <c r="F99" s="1" t="s">
        <v>333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K99*638.55</f>
        <v>0</v>
      </c>
    </row>
    <row r="100" spans="1:12">
      <c r="A100" s="1"/>
      <c r="B100" s="1">
        <v>822709</v>
      </c>
      <c r="C100" s="1" t="s">
        <v>334</v>
      </c>
      <c r="D100" s="1">
        <v>61034</v>
      </c>
      <c r="E100" s="3" t="s">
        <v>335</v>
      </c>
      <c r="F100" s="1" t="s">
        <v>330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K100*264.20</f>
        <v>0</v>
      </c>
    </row>
    <row r="101" spans="1:12">
      <c r="A101" s="1"/>
      <c r="B101" s="1">
        <v>822710</v>
      </c>
      <c r="C101" s="1" t="s">
        <v>336</v>
      </c>
      <c r="D101" s="1">
        <v>61031</v>
      </c>
      <c r="E101" s="3" t="s">
        <v>337</v>
      </c>
      <c r="F101" s="1" t="s">
        <v>333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K101*638.55</f>
        <v>0</v>
      </c>
    </row>
    <row r="102" spans="1:12">
      <c r="A102" s="1"/>
      <c r="B102" s="1">
        <v>823976</v>
      </c>
      <c r="C102" s="1" t="s">
        <v>338</v>
      </c>
      <c r="D102" s="1" t="s">
        <v>339</v>
      </c>
      <c r="E102" s="3" t="s">
        <v>340</v>
      </c>
      <c r="F102" s="1" t="s">
        <v>341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K102*136.96</f>
        <v>0</v>
      </c>
    </row>
    <row r="103" spans="1:12">
      <c r="A103" s="1"/>
      <c r="B103" s="1">
        <v>838132</v>
      </c>
      <c r="C103" s="1" t="s">
        <v>342</v>
      </c>
      <c r="D103" s="1">
        <v>61035</v>
      </c>
      <c r="E103" s="3" t="s">
        <v>343</v>
      </c>
      <c r="F103" s="1" t="s">
        <v>330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K103*264.20</f>
        <v>0</v>
      </c>
    </row>
    <row r="104" spans="1:12">
      <c r="A104" s="1"/>
      <c r="B104" s="1">
        <v>838133</v>
      </c>
      <c r="C104" s="1" t="s">
        <v>344</v>
      </c>
      <c r="D104" s="1">
        <v>61037</v>
      </c>
      <c r="E104" s="3" t="s">
        <v>345</v>
      </c>
      <c r="F104" s="1" t="s">
        <v>333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K104*638.55</f>
        <v>0</v>
      </c>
    </row>
    <row r="105" spans="1:12">
      <c r="A105" s="1"/>
      <c r="B105" s="1">
        <v>838134</v>
      </c>
      <c r="C105" s="1" t="s">
        <v>346</v>
      </c>
      <c r="D105" s="1">
        <v>61045</v>
      </c>
      <c r="E105" s="3" t="s">
        <v>347</v>
      </c>
      <c r="F105" s="1" t="s">
        <v>348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K105*463.04</f>
        <v>0</v>
      </c>
    </row>
    <row r="106" spans="1:12">
      <c r="A106" s="1"/>
      <c r="B106" s="1">
        <v>838135</v>
      </c>
      <c r="C106" s="1" t="s">
        <v>349</v>
      </c>
      <c r="D106" s="1">
        <v>61047</v>
      </c>
      <c r="E106" s="3" t="s">
        <v>350</v>
      </c>
      <c r="F106" s="1" t="s">
        <v>348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K106*463.04</f>
        <v>0</v>
      </c>
    </row>
    <row r="107" spans="1:12">
      <c r="A107" s="1"/>
      <c r="B107" s="1">
        <v>838136</v>
      </c>
      <c r="C107" s="1" t="s">
        <v>351</v>
      </c>
      <c r="D107" s="1">
        <v>61049</v>
      </c>
      <c r="E107" s="3" t="s">
        <v>352</v>
      </c>
      <c r="F107" s="1" t="s">
        <v>348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K107*463.04</f>
        <v>0</v>
      </c>
    </row>
    <row r="108" spans="1:12">
      <c r="A108" s="1"/>
      <c r="B108" s="1">
        <v>822713</v>
      </c>
      <c r="C108" s="1" t="s">
        <v>353</v>
      </c>
      <c r="D108" s="1"/>
      <c r="E108" s="3" t="s">
        <v>354</v>
      </c>
      <c r="F108" s="1" t="s">
        <v>355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K108*692.67</f>
        <v>0</v>
      </c>
    </row>
    <row r="109" spans="1:12">
      <c r="A109" s="1"/>
      <c r="B109" s="1">
        <v>822714</v>
      </c>
      <c r="C109" s="1" t="s">
        <v>356</v>
      </c>
      <c r="D109" s="1"/>
      <c r="E109" s="3" t="s">
        <v>357</v>
      </c>
      <c r="F109" s="1" t="s">
        <v>358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K109*798.46</f>
        <v>0</v>
      </c>
    </row>
    <row r="110" spans="1:12">
      <c r="A110" s="1"/>
      <c r="B110" s="1">
        <v>822715</v>
      </c>
      <c r="C110" s="1" t="s">
        <v>359</v>
      </c>
      <c r="D110" s="1" t="s">
        <v>360</v>
      </c>
      <c r="E110" s="3" t="s">
        <v>361</v>
      </c>
      <c r="F110" s="1" t="s">
        <v>362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K110*1421.80</f>
        <v>0</v>
      </c>
    </row>
    <row r="111" spans="1:12">
      <c r="A111" s="1"/>
      <c r="B111" s="1">
        <v>822716</v>
      </c>
      <c r="C111" s="1" t="s">
        <v>363</v>
      </c>
      <c r="D111" s="1"/>
      <c r="E111" s="3" t="s">
        <v>364</v>
      </c>
      <c r="F111" s="1" t="s">
        <v>365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K111*2139.67</f>
        <v>0</v>
      </c>
    </row>
    <row r="112" spans="1:12">
      <c r="A112" s="1"/>
      <c r="B112" s="1">
        <v>822718</v>
      </c>
      <c r="C112" s="1" t="s">
        <v>366</v>
      </c>
      <c r="D112" s="1">
        <v>61010</v>
      </c>
      <c r="E112" s="3" t="s">
        <v>367</v>
      </c>
      <c r="F112" s="1" t="s">
        <v>368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K112*190.84</f>
        <v>0</v>
      </c>
    </row>
    <row r="113" spans="1:12">
      <c r="A113" s="1"/>
      <c r="B113" s="1">
        <v>822719</v>
      </c>
      <c r="C113" s="1" t="s">
        <v>369</v>
      </c>
      <c r="D113" s="1">
        <v>61020</v>
      </c>
      <c r="E113" s="3" t="s">
        <v>370</v>
      </c>
      <c r="F113" s="1" t="s">
        <v>371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K113*271.06</f>
        <v>0</v>
      </c>
    </row>
    <row r="114" spans="1:12">
      <c r="A114" s="1"/>
      <c r="B114" s="1">
        <v>827995</v>
      </c>
      <c r="C114" s="1" t="s">
        <v>372</v>
      </c>
      <c r="D114" s="1" t="s">
        <v>373</v>
      </c>
      <c r="E114" s="3" t="s">
        <v>374</v>
      </c>
      <c r="F114" s="1" t="s">
        <v>375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K114*256.39</f>
        <v>0</v>
      </c>
    </row>
    <row r="115" spans="1:12">
      <c r="A115" s="1"/>
      <c r="B115" s="1">
        <v>827996</v>
      </c>
      <c r="C115" s="1" t="s">
        <v>376</v>
      </c>
      <c r="D115" s="1" t="s">
        <v>377</v>
      </c>
      <c r="E115" s="3" t="s">
        <v>378</v>
      </c>
      <c r="F115" s="1" t="s">
        <v>379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K115*460.23</f>
        <v>0</v>
      </c>
    </row>
    <row r="116" spans="1:12">
      <c r="A116" s="1"/>
      <c r="B116" s="1">
        <v>838137</v>
      </c>
      <c r="C116" s="1" t="s">
        <v>380</v>
      </c>
      <c r="D116" s="1">
        <v>61011</v>
      </c>
      <c r="E116" s="3" t="s">
        <v>381</v>
      </c>
      <c r="F116" s="1" t="s">
        <v>382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K116*323.05</f>
        <v>0</v>
      </c>
    </row>
    <row r="117" spans="1:12">
      <c r="A117" s="1"/>
      <c r="B117" s="1">
        <v>871459</v>
      </c>
      <c r="C117" s="1" t="s">
        <v>383</v>
      </c>
      <c r="D117" s="1">
        <v>61001</v>
      </c>
      <c r="E117" s="3" t="s">
        <v>384</v>
      </c>
      <c r="F117" s="1" t="s">
        <v>385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K117*154.68</f>
        <v>0</v>
      </c>
    </row>
    <row r="118" spans="1:12">
      <c r="A118" s="1"/>
      <c r="B118" s="1">
        <v>871460</v>
      </c>
      <c r="C118" s="1" t="s">
        <v>386</v>
      </c>
      <c r="D118" s="1">
        <v>61160</v>
      </c>
      <c r="E118" s="3" t="s">
        <v>387</v>
      </c>
      <c r="F118" s="1" t="s">
        <v>388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K118*198.58</f>
        <v>0</v>
      </c>
    </row>
    <row r="119" spans="1:12">
      <c r="A119" s="1"/>
      <c r="B119" s="1">
        <v>871461</v>
      </c>
      <c r="C119" s="1" t="s">
        <v>389</v>
      </c>
      <c r="D119" s="1">
        <v>61143</v>
      </c>
      <c r="E119" s="3" t="s">
        <v>390</v>
      </c>
      <c r="F119" s="1" t="s">
        <v>391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K119*122.96</f>
        <v>0</v>
      </c>
    </row>
    <row r="120" spans="1:12">
      <c r="A120" s="1"/>
      <c r="B120" s="1">
        <v>871462</v>
      </c>
      <c r="C120" s="1" t="s">
        <v>392</v>
      </c>
      <c r="D120" s="1">
        <v>61144</v>
      </c>
      <c r="E120" s="3" t="s">
        <v>393</v>
      </c>
      <c r="F120" s="1" t="s">
        <v>394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K120*150.72</f>
        <v>0</v>
      </c>
    </row>
    <row r="121" spans="1:12">
      <c r="A121" s="1"/>
      <c r="B121" s="1">
        <v>871463</v>
      </c>
      <c r="C121" s="1" t="s">
        <v>395</v>
      </c>
      <c r="D121" s="1">
        <v>61145</v>
      </c>
      <c r="E121" s="3" t="s">
        <v>396</v>
      </c>
      <c r="F121" s="1" t="s">
        <v>397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K121*400.60</f>
        <v>0</v>
      </c>
    </row>
    <row r="122" spans="1:12">
      <c r="A122" s="1"/>
      <c r="B122" s="1">
        <v>871464</v>
      </c>
      <c r="C122" s="1" t="s">
        <v>398</v>
      </c>
      <c r="D122" s="1">
        <v>61146</v>
      </c>
      <c r="E122" s="3" t="s">
        <v>399</v>
      </c>
      <c r="F122" s="1" t="s">
        <v>400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K122*543.18</f>
        <v>0</v>
      </c>
    </row>
    <row r="123" spans="1:12">
      <c r="A123" s="1"/>
      <c r="B123" s="1">
        <v>822724</v>
      </c>
      <c r="C123" s="1" t="s">
        <v>401</v>
      </c>
      <c r="D123" s="1" t="s">
        <v>402</v>
      </c>
      <c r="E123" s="3" t="s">
        <v>403</v>
      </c>
      <c r="F123" s="1" t="s">
        <v>404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K123*55.74</f>
        <v>0</v>
      </c>
    </row>
    <row r="124" spans="1:12">
      <c r="A124" s="1"/>
      <c r="B124" s="1">
        <v>822725</v>
      </c>
      <c r="C124" s="1" t="s">
        <v>405</v>
      </c>
      <c r="D124" s="1" t="s">
        <v>406</v>
      </c>
      <c r="E124" s="3" t="s">
        <v>407</v>
      </c>
      <c r="F124" s="1" t="s">
        <v>408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K124*70.07</f>
        <v>0</v>
      </c>
    </row>
    <row r="125" spans="1:12">
      <c r="A125" s="1"/>
      <c r="B125" s="1">
        <v>822726</v>
      </c>
      <c r="C125" s="1" t="s">
        <v>409</v>
      </c>
      <c r="D125" s="1" t="s">
        <v>410</v>
      </c>
      <c r="E125" s="3" t="s">
        <v>411</v>
      </c>
      <c r="F125" s="1" t="s">
        <v>412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K125*92.37</f>
        <v>0</v>
      </c>
    </row>
    <row r="126" spans="1:12">
      <c r="A126" s="1"/>
      <c r="B126" s="1">
        <v>823085</v>
      </c>
      <c r="C126" s="1" t="s">
        <v>413</v>
      </c>
      <c r="D126" s="1" t="s">
        <v>414</v>
      </c>
      <c r="E126" s="3" t="s">
        <v>415</v>
      </c>
      <c r="F126" s="1" t="s">
        <v>416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K126*33.44</f>
        <v>0</v>
      </c>
    </row>
    <row r="127" spans="1:12">
      <c r="A127" s="1"/>
      <c r="B127" s="1">
        <v>827050</v>
      </c>
      <c r="C127" s="1" t="s">
        <v>417</v>
      </c>
      <c r="D127" s="1" t="s">
        <v>418</v>
      </c>
      <c r="E127" s="3" t="s">
        <v>419</v>
      </c>
      <c r="F127" s="1" t="s">
        <v>420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K127*17.52</f>
        <v>0</v>
      </c>
    </row>
    <row r="128" spans="1:12">
      <c r="A128" s="1"/>
      <c r="B128" s="1">
        <v>822728</v>
      </c>
      <c r="C128" s="1" t="s">
        <v>421</v>
      </c>
      <c r="D128" s="1" t="s">
        <v>422</v>
      </c>
      <c r="E128" s="3" t="s">
        <v>423</v>
      </c>
      <c r="F128" s="1" t="s">
        <v>424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K128*343.98</f>
        <v>0</v>
      </c>
    </row>
    <row r="129" spans="1:12">
      <c r="A129" s="1"/>
      <c r="B129" s="1">
        <v>822729</v>
      </c>
      <c r="C129" s="1" t="s">
        <v>425</v>
      </c>
      <c r="D129" s="1" t="s">
        <v>426</v>
      </c>
      <c r="E129" s="3" t="s">
        <v>427</v>
      </c>
      <c r="F129" s="1" t="s">
        <v>428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K129*500.05</f>
        <v>0</v>
      </c>
    </row>
    <row r="130" spans="1:12">
      <c r="A130" s="1"/>
      <c r="B130" s="1">
        <v>822733</v>
      </c>
      <c r="C130" s="1" t="s">
        <v>429</v>
      </c>
      <c r="D130" s="1"/>
      <c r="E130" s="3" t="s">
        <v>430</v>
      </c>
      <c r="F130" s="1" t="s">
        <v>431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K130*18.87</f>
        <v>0</v>
      </c>
    </row>
    <row r="131" spans="1:12">
      <c r="A131" s="1"/>
      <c r="B131" s="1">
        <v>822734</v>
      </c>
      <c r="C131" s="1" t="s">
        <v>432</v>
      </c>
      <c r="D131" s="1"/>
      <c r="E131" s="3" t="s">
        <v>433</v>
      </c>
      <c r="F131" s="1" t="s">
        <v>434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K131*15.64</f>
        <v>0</v>
      </c>
    </row>
    <row r="132" spans="1:12">
      <c r="A132" s="1"/>
      <c r="B132" s="1">
        <v>822735</v>
      </c>
      <c r="C132" s="1" t="s">
        <v>435</v>
      </c>
      <c r="D132" s="1"/>
      <c r="E132" s="3" t="s">
        <v>436</v>
      </c>
      <c r="F132" s="1" t="s">
        <v>437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K132*18.02</f>
        <v>0</v>
      </c>
    </row>
    <row r="133" spans="1:12">
      <c r="A133" s="1"/>
      <c r="B133" s="1">
        <v>822736</v>
      </c>
      <c r="C133" s="1" t="s">
        <v>438</v>
      </c>
      <c r="D133" s="1"/>
      <c r="E133" s="3" t="s">
        <v>439</v>
      </c>
      <c r="F133" s="1" t="s">
        <v>440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K133*19.72</f>
        <v>0</v>
      </c>
    </row>
    <row r="134" spans="1:12">
      <c r="A134" s="1"/>
      <c r="B134" s="1">
        <v>822737</v>
      </c>
      <c r="C134" s="1" t="s">
        <v>441</v>
      </c>
      <c r="D134" s="1"/>
      <c r="E134" s="3" t="s">
        <v>442</v>
      </c>
      <c r="F134" s="1" t="s">
        <v>443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K134*20.06</f>
        <v>0</v>
      </c>
    </row>
    <row r="135" spans="1:12">
      <c r="A135" s="1"/>
      <c r="B135" s="1">
        <v>822740</v>
      </c>
      <c r="C135" s="1" t="s">
        <v>444</v>
      </c>
      <c r="D135" s="1"/>
      <c r="E135" s="3" t="s">
        <v>445</v>
      </c>
      <c r="F135" s="1" t="s">
        <v>446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K135*58.82</f>
        <v>0</v>
      </c>
    </row>
    <row r="136" spans="1:12">
      <c r="A136" s="1"/>
      <c r="B136" s="1">
        <v>822745</v>
      </c>
      <c r="C136" s="1" t="s">
        <v>447</v>
      </c>
      <c r="D136" s="1"/>
      <c r="E136" s="3" t="s">
        <v>448</v>
      </c>
      <c r="F136" s="1" t="s">
        <v>449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K136*17.34</f>
        <v>0</v>
      </c>
    </row>
    <row r="137" spans="1:12">
      <c r="A137" s="1"/>
      <c r="B137" s="1">
        <v>822746</v>
      </c>
      <c r="C137" s="1" t="s">
        <v>450</v>
      </c>
      <c r="D137" s="1"/>
      <c r="E137" s="3" t="s">
        <v>451</v>
      </c>
      <c r="F137" s="1" t="s">
        <v>452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K137*27.71</f>
        <v>0</v>
      </c>
    </row>
    <row r="138" spans="1:12">
      <c r="A138" s="1"/>
      <c r="B138" s="1">
        <v>822750</v>
      </c>
      <c r="C138" s="1" t="s">
        <v>453</v>
      </c>
      <c r="D138" s="1"/>
      <c r="E138" s="3" t="s">
        <v>454</v>
      </c>
      <c r="F138" s="1" t="s">
        <v>455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K138*4.25</f>
        <v>0</v>
      </c>
    </row>
    <row r="139" spans="1:12">
      <c r="A139" s="1"/>
      <c r="B139" s="1">
        <v>822751</v>
      </c>
      <c r="C139" s="1" t="s">
        <v>456</v>
      </c>
      <c r="D139" s="1"/>
      <c r="E139" s="3" t="s">
        <v>457</v>
      </c>
      <c r="F139" s="1" t="s">
        <v>455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K139*4.25</f>
        <v>0</v>
      </c>
    </row>
    <row r="140" spans="1:12">
      <c r="A140" s="1"/>
      <c r="B140" s="1">
        <v>822752</v>
      </c>
      <c r="C140" s="1" t="s">
        <v>458</v>
      </c>
      <c r="D140" s="1"/>
      <c r="E140" s="3" t="s">
        <v>459</v>
      </c>
      <c r="F140" s="1" t="s">
        <v>455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K140*4.25</f>
        <v>0</v>
      </c>
    </row>
    <row r="141" spans="1:12">
      <c r="A141" s="1"/>
      <c r="B141" s="1">
        <v>822753</v>
      </c>
      <c r="C141" s="1" t="s">
        <v>460</v>
      </c>
      <c r="D141" s="1"/>
      <c r="E141" s="3" t="s">
        <v>461</v>
      </c>
      <c r="F141" s="1" t="s">
        <v>462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K141*1.70</f>
        <v>0</v>
      </c>
    </row>
    <row r="142" spans="1:12">
      <c r="A142" s="1"/>
      <c r="B142" s="1">
        <v>822754</v>
      </c>
      <c r="C142" s="1" t="s">
        <v>463</v>
      </c>
      <c r="D142" s="1"/>
      <c r="E142" s="3" t="s">
        <v>464</v>
      </c>
      <c r="F142" s="1" t="s">
        <v>462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K142*1.70</f>
        <v>0</v>
      </c>
    </row>
    <row r="143" spans="1:12">
      <c r="A143" s="1"/>
      <c r="B143" s="1">
        <v>822756</v>
      </c>
      <c r="C143" s="1" t="s">
        <v>465</v>
      </c>
      <c r="D143" s="1"/>
      <c r="E143" s="3" t="s">
        <v>466</v>
      </c>
      <c r="F143" s="1" t="s">
        <v>467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K143*4.08</f>
        <v>0</v>
      </c>
    </row>
    <row r="144" spans="1:12">
      <c r="A144" s="1"/>
      <c r="B144" s="1">
        <v>822762</v>
      </c>
      <c r="C144" s="1" t="s">
        <v>468</v>
      </c>
      <c r="D144" s="1"/>
      <c r="E144" s="3" t="s">
        <v>469</v>
      </c>
      <c r="F144" s="1" t="s">
        <v>462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K144*1.70</f>
        <v>0</v>
      </c>
    </row>
    <row r="145" spans="1:12">
      <c r="A145" s="1"/>
      <c r="B145" s="1">
        <v>822763</v>
      </c>
      <c r="C145" s="1" t="s">
        <v>470</v>
      </c>
      <c r="D145" s="1"/>
      <c r="E145" s="3" t="s">
        <v>471</v>
      </c>
      <c r="F145" s="1" t="s">
        <v>472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K145*2.55</f>
        <v>0</v>
      </c>
    </row>
    <row r="146" spans="1:12">
      <c r="A146" s="1"/>
      <c r="B146" s="1">
        <v>822764</v>
      </c>
      <c r="C146" s="1" t="s">
        <v>473</v>
      </c>
      <c r="D146" s="1"/>
      <c r="E146" s="3" t="s">
        <v>474</v>
      </c>
      <c r="F146" s="1" t="s">
        <v>472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K146*2.55</f>
        <v>0</v>
      </c>
    </row>
    <row r="147" spans="1:12">
      <c r="A147" s="1"/>
      <c r="B147" s="1">
        <v>822765</v>
      </c>
      <c r="C147" s="1" t="s">
        <v>475</v>
      </c>
      <c r="D147" s="1"/>
      <c r="E147" s="3" t="s">
        <v>476</v>
      </c>
      <c r="F147" s="1" t="s">
        <v>477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K147*0.00</f>
        <v>0</v>
      </c>
    </row>
    <row r="148" spans="1:12">
      <c r="A148" s="1"/>
      <c r="B148" s="1">
        <v>822766</v>
      </c>
      <c r="C148" s="1" t="s">
        <v>478</v>
      </c>
      <c r="D148" s="1"/>
      <c r="E148" s="3" t="s">
        <v>479</v>
      </c>
      <c r="F148" s="1" t="s">
        <v>480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K148*63.92</f>
        <v>0</v>
      </c>
    </row>
    <row r="149" spans="1:12">
      <c r="A149" s="1"/>
      <c r="B149" s="1">
        <v>822767</v>
      </c>
      <c r="C149" s="1" t="s">
        <v>481</v>
      </c>
      <c r="D149" s="1"/>
      <c r="E149" s="3" t="s">
        <v>482</v>
      </c>
      <c r="F149" s="1" t="s">
        <v>483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K149*41.65</f>
        <v>0</v>
      </c>
    </row>
    <row r="150" spans="1:12">
      <c r="A150" s="1"/>
      <c r="B150" s="1">
        <v>822768</v>
      </c>
      <c r="C150" s="1" t="s">
        <v>484</v>
      </c>
      <c r="D150" s="1"/>
      <c r="E150" s="3" t="s">
        <v>485</v>
      </c>
      <c r="F150" s="1" t="s">
        <v>486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K150*859.69</f>
        <v>0</v>
      </c>
    </row>
    <row r="151" spans="1:12">
      <c r="A151" s="1"/>
      <c r="B151" s="1">
        <v>822769</v>
      </c>
      <c r="C151" s="1" t="s">
        <v>487</v>
      </c>
      <c r="D151" s="1"/>
      <c r="E151" s="3" t="s">
        <v>488</v>
      </c>
      <c r="F151" s="1" t="s">
        <v>477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K151*0.00</f>
        <v>0</v>
      </c>
    </row>
    <row r="152" spans="1:12">
      <c r="A152" s="1"/>
      <c r="B152" s="1">
        <v>822770</v>
      </c>
      <c r="C152" s="1" t="s">
        <v>489</v>
      </c>
      <c r="D152" s="1"/>
      <c r="E152" s="3" t="s">
        <v>490</v>
      </c>
      <c r="F152" s="1" t="s">
        <v>477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K152*0.00</f>
        <v>0</v>
      </c>
    </row>
    <row r="153" spans="1:12">
      <c r="A153" s="1"/>
      <c r="B153" s="1">
        <v>822771</v>
      </c>
      <c r="C153" s="1" t="s">
        <v>491</v>
      </c>
      <c r="D153" s="1"/>
      <c r="E153" s="3" t="s">
        <v>492</v>
      </c>
      <c r="F153" s="1" t="s">
        <v>493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K153*38578.10</f>
        <v>0</v>
      </c>
    </row>
    <row r="154" spans="1:12">
      <c r="A154" s="1"/>
      <c r="B154" s="1">
        <v>822772</v>
      </c>
      <c r="C154" s="1" t="s">
        <v>494</v>
      </c>
      <c r="D154" s="1"/>
      <c r="E154" s="3" t="s">
        <v>495</v>
      </c>
      <c r="F154" s="1" t="s">
        <v>472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K154*2.55</f>
        <v>0</v>
      </c>
    </row>
    <row r="155" spans="1:12">
      <c r="A155" s="1"/>
      <c r="B155" s="1">
        <v>822773</v>
      </c>
      <c r="C155" s="1" t="s">
        <v>496</v>
      </c>
      <c r="D155" s="1"/>
      <c r="E155" s="3" t="s">
        <v>497</v>
      </c>
      <c r="F155" s="1" t="s">
        <v>472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K155*2.55</f>
        <v>0</v>
      </c>
    </row>
    <row r="156" spans="1:12">
      <c r="A156" s="1"/>
      <c r="B156" s="1">
        <v>822777</v>
      </c>
      <c r="C156" s="1" t="s">
        <v>498</v>
      </c>
      <c r="D156" s="1"/>
      <c r="E156" s="3" t="s">
        <v>499</v>
      </c>
      <c r="F156" s="1" t="s">
        <v>500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K156*24.48</f>
        <v>0</v>
      </c>
    </row>
    <row r="157" spans="1:12">
      <c r="A157" s="1"/>
      <c r="B157" s="1">
        <v>822778</v>
      </c>
      <c r="C157" s="1" t="s">
        <v>501</v>
      </c>
      <c r="D157" s="1"/>
      <c r="E157" s="3" t="s">
        <v>502</v>
      </c>
      <c r="F157" s="1" t="s">
        <v>503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K157*8.50</f>
        <v>0</v>
      </c>
    </row>
    <row r="158" spans="1:12">
      <c r="A158" s="1"/>
      <c r="B158" s="1">
        <v>822779</v>
      </c>
      <c r="C158" s="1" t="s">
        <v>504</v>
      </c>
      <c r="D158" s="1"/>
      <c r="E158" s="3" t="s">
        <v>505</v>
      </c>
      <c r="F158" s="1" t="s">
        <v>506</v>
      </c>
      <c r="G158" s="1" t="s">
        <v>14</v>
      </c>
      <c r="H158" s="1" t="s">
        <v>14</v>
      </c>
      <c r="I158" s="1" t="s">
        <v>14</v>
      </c>
      <c r="J158" s="1" t="s">
        <v>15</v>
      </c>
      <c r="K158" s="2"/>
      <c r="L158" s="5">
        <f>K158*17.17</f>
        <v>0</v>
      </c>
    </row>
    <row r="159" spans="1:12">
      <c r="A159" s="1"/>
      <c r="B159" s="1">
        <v>825152</v>
      </c>
      <c r="C159" s="1" t="s">
        <v>507</v>
      </c>
      <c r="D159" s="1"/>
      <c r="E159" s="3" t="s">
        <v>508</v>
      </c>
      <c r="F159" s="1" t="s">
        <v>462</v>
      </c>
      <c r="G159" s="1" t="s">
        <v>14</v>
      </c>
      <c r="H159" s="1" t="s">
        <v>14</v>
      </c>
      <c r="I159" s="1" t="s">
        <v>14</v>
      </c>
      <c r="J159" s="1" t="s">
        <v>82</v>
      </c>
      <c r="K159" s="2"/>
      <c r="L159" s="5">
        <f>K159*1.70</f>
        <v>0</v>
      </c>
    </row>
    <row r="160" spans="1:12">
      <c r="A160" s="1"/>
      <c r="B160" s="1">
        <v>878813</v>
      </c>
      <c r="C160" s="1" t="s">
        <v>509</v>
      </c>
      <c r="D160" s="1" t="s">
        <v>510</v>
      </c>
      <c r="E160" s="3" t="s">
        <v>511</v>
      </c>
      <c r="F160" s="1" t="s">
        <v>512</v>
      </c>
      <c r="G160" s="1" t="s">
        <v>14</v>
      </c>
      <c r="H160" s="1" t="s">
        <v>14</v>
      </c>
      <c r="I160" s="1" t="s">
        <v>14</v>
      </c>
      <c r="J160" s="1" t="s">
        <v>15</v>
      </c>
      <c r="K160" s="2"/>
      <c r="L160" s="5">
        <f>K160*1892.00</f>
        <v>0</v>
      </c>
    </row>
    <row r="161" spans="1:12">
      <c r="A161" s="1"/>
      <c r="B161" s="1">
        <v>868499</v>
      </c>
      <c r="C161" s="1" t="s">
        <v>513</v>
      </c>
      <c r="D161" s="1"/>
      <c r="E161" s="3" t="s">
        <v>514</v>
      </c>
      <c r="F161" s="1" t="s">
        <v>515</v>
      </c>
      <c r="G161" s="1" t="s">
        <v>14</v>
      </c>
      <c r="H161" s="1" t="s">
        <v>14</v>
      </c>
      <c r="I161" s="1" t="s">
        <v>14</v>
      </c>
      <c r="J161" s="1" t="s">
        <v>15</v>
      </c>
      <c r="K161" s="2"/>
      <c r="L161" s="5">
        <f>K161*2805.00</f>
        <v>0</v>
      </c>
    </row>
    <row r="162" spans="1:12">
      <c r="A162" s="1"/>
      <c r="B162" s="1">
        <v>868500</v>
      </c>
      <c r="C162" s="1" t="s">
        <v>516</v>
      </c>
      <c r="D162" s="1"/>
      <c r="E162" s="3" t="s">
        <v>517</v>
      </c>
      <c r="F162" s="1" t="s">
        <v>518</v>
      </c>
      <c r="G162" s="1" t="s">
        <v>14</v>
      </c>
      <c r="H162" s="1" t="s">
        <v>14</v>
      </c>
      <c r="I162" s="1" t="s">
        <v>14</v>
      </c>
      <c r="J162" s="1" t="s">
        <v>15</v>
      </c>
      <c r="K162" s="2"/>
      <c r="L162" s="5">
        <f>K162*3740.00</f>
        <v>0</v>
      </c>
    </row>
    <row r="163" spans="1:12">
      <c r="A163" s="1"/>
      <c r="B163" s="1">
        <v>882571</v>
      </c>
      <c r="C163" s="1" t="s">
        <v>519</v>
      </c>
      <c r="D163" s="1" t="s">
        <v>520</v>
      </c>
      <c r="E163" s="3" t="s">
        <v>521</v>
      </c>
      <c r="F163" s="1" t="s">
        <v>522</v>
      </c>
      <c r="G163" s="1" t="s">
        <v>14</v>
      </c>
      <c r="H163" s="1" t="s">
        <v>14</v>
      </c>
      <c r="I163" s="1" t="s">
        <v>14</v>
      </c>
      <c r="J163" s="1" t="s">
        <v>15</v>
      </c>
      <c r="K163" s="2"/>
      <c r="L163" s="5">
        <f>K163*138.29</f>
        <v>0</v>
      </c>
    </row>
    <row r="164" spans="1:12">
      <c r="A164" s="1"/>
      <c r="B164" s="1">
        <v>882572</v>
      </c>
      <c r="C164" s="1" t="s">
        <v>523</v>
      </c>
      <c r="D164" s="1" t="s">
        <v>524</v>
      </c>
      <c r="E164" s="3" t="s">
        <v>525</v>
      </c>
      <c r="F164" s="1" t="s">
        <v>526</v>
      </c>
      <c r="G164" s="1" t="s">
        <v>14</v>
      </c>
      <c r="H164" s="1" t="s">
        <v>14</v>
      </c>
      <c r="I164" s="1" t="s">
        <v>14</v>
      </c>
      <c r="J164" s="1" t="s">
        <v>15</v>
      </c>
      <c r="K164" s="2"/>
      <c r="L164" s="5">
        <f>K164*203.81</f>
        <v>0</v>
      </c>
    </row>
    <row r="165" spans="1:12">
      <c r="A165" s="1"/>
      <c r="B165" s="1">
        <v>882573</v>
      </c>
      <c r="C165" s="1" t="s">
        <v>527</v>
      </c>
      <c r="D165" s="1"/>
      <c r="E165" s="3" t="s">
        <v>528</v>
      </c>
      <c r="F165" s="1" t="s">
        <v>529</v>
      </c>
      <c r="G165" s="1" t="s">
        <v>14</v>
      </c>
      <c r="H165" s="1" t="s">
        <v>14</v>
      </c>
      <c r="I165" s="1" t="s">
        <v>14</v>
      </c>
      <c r="J165" s="1" t="s">
        <v>15</v>
      </c>
      <c r="K165" s="2"/>
      <c r="L165" s="5">
        <f>K165*276.61</f>
        <v>0</v>
      </c>
    </row>
    <row r="166" spans="1:12">
      <c r="A166" s="1"/>
      <c r="B166" s="1">
        <v>882574</v>
      </c>
      <c r="C166" s="1" t="s">
        <v>530</v>
      </c>
      <c r="D166" s="1" t="s">
        <v>531</v>
      </c>
      <c r="E166" s="3" t="s">
        <v>532</v>
      </c>
      <c r="F166" s="1" t="s">
        <v>533</v>
      </c>
      <c r="G166" s="1" t="s">
        <v>14</v>
      </c>
      <c r="H166" s="1" t="s">
        <v>14</v>
      </c>
      <c r="I166" s="1" t="s">
        <v>14</v>
      </c>
      <c r="J166" s="1" t="s">
        <v>15</v>
      </c>
      <c r="K166" s="2"/>
      <c r="L166" s="5">
        <f>K166*255.30</f>
        <v>0</v>
      </c>
    </row>
    <row r="167" spans="1:12">
      <c r="A167" s="1"/>
      <c r="B167" s="1">
        <v>882992</v>
      </c>
      <c r="C167" s="1" t="s">
        <v>534</v>
      </c>
      <c r="D167" s="1"/>
      <c r="E167" s="3" t="s">
        <v>535</v>
      </c>
      <c r="F167" s="1" t="s">
        <v>536</v>
      </c>
      <c r="G167" s="1" t="s">
        <v>14</v>
      </c>
      <c r="H167" s="1" t="s">
        <v>14</v>
      </c>
      <c r="I167" s="1" t="s">
        <v>14</v>
      </c>
      <c r="J167" s="1" t="s">
        <v>15</v>
      </c>
      <c r="K167" s="2"/>
      <c r="L167" s="5">
        <f>K167*750.18</f>
        <v>0</v>
      </c>
    </row>
    <row r="168" spans="1:12">
      <c r="A168" s="1"/>
      <c r="B168" s="1">
        <v>835602</v>
      </c>
      <c r="C168" s="1" t="s">
        <v>537</v>
      </c>
      <c r="D168" s="1">
        <v>6500025</v>
      </c>
      <c r="E168" s="3" t="s">
        <v>538</v>
      </c>
      <c r="F168" s="1" t="s">
        <v>539</v>
      </c>
      <c r="G168" s="1" t="s">
        <v>14</v>
      </c>
      <c r="H168" s="1" t="s">
        <v>14</v>
      </c>
      <c r="I168" s="1" t="s">
        <v>14</v>
      </c>
      <c r="J168" s="1" t="s">
        <v>15</v>
      </c>
      <c r="K168" s="2"/>
      <c r="L168" s="5">
        <f>K168*418.25</f>
        <v>0</v>
      </c>
    </row>
    <row r="169" spans="1:12">
      <c r="A169" s="1"/>
      <c r="B169" s="1">
        <v>835614</v>
      </c>
      <c r="C169" s="1" t="s">
        <v>540</v>
      </c>
      <c r="D169" s="1">
        <v>2700040</v>
      </c>
      <c r="E169" s="3" t="s">
        <v>541</v>
      </c>
      <c r="F169" s="1" t="s">
        <v>542</v>
      </c>
      <c r="G169" s="1" t="s">
        <v>14</v>
      </c>
      <c r="H169" s="1" t="s">
        <v>14</v>
      </c>
      <c r="I169" s="1" t="s">
        <v>14</v>
      </c>
      <c r="J169" s="1" t="s">
        <v>15</v>
      </c>
      <c r="K169" s="2"/>
      <c r="L169" s="5">
        <f>K169*742.00</f>
        <v>0</v>
      </c>
    </row>
    <row r="170" spans="1:12">
      <c r="A170" s="1"/>
      <c r="B170" s="1">
        <v>835615</v>
      </c>
      <c r="C170" s="1" t="s">
        <v>543</v>
      </c>
      <c r="D170" s="1">
        <v>2700041</v>
      </c>
      <c r="E170" s="3" t="s">
        <v>544</v>
      </c>
      <c r="F170" s="1" t="s">
        <v>545</v>
      </c>
      <c r="G170" s="1" t="s">
        <v>14</v>
      </c>
      <c r="H170" s="1" t="s">
        <v>14</v>
      </c>
      <c r="I170" s="1" t="s">
        <v>14</v>
      </c>
      <c r="J170" s="1" t="s">
        <v>15</v>
      </c>
      <c r="K170" s="2"/>
      <c r="L170" s="5">
        <f>K170*899.50</f>
        <v>0</v>
      </c>
    </row>
    <row r="171" spans="1:12">
      <c r="A171" s="1"/>
      <c r="B171" s="1">
        <v>855809</v>
      </c>
      <c r="C171" s="1" t="s">
        <v>546</v>
      </c>
      <c r="D171" s="1" t="s">
        <v>547</v>
      </c>
      <c r="E171" s="3" t="s">
        <v>548</v>
      </c>
      <c r="F171" s="1" t="s">
        <v>549</v>
      </c>
      <c r="G171" s="1" t="s">
        <v>14</v>
      </c>
      <c r="H171" s="1" t="s">
        <v>14</v>
      </c>
      <c r="I171" s="1" t="s">
        <v>14</v>
      </c>
      <c r="J171" s="1" t="s">
        <v>15</v>
      </c>
      <c r="K171" s="2"/>
      <c r="L171" s="5">
        <f>K171*238.88</f>
        <v>0</v>
      </c>
    </row>
    <row r="172" spans="1:12">
      <c r="A172" s="1"/>
      <c r="B172" s="1">
        <v>868490</v>
      </c>
      <c r="C172" s="1" t="s">
        <v>550</v>
      </c>
      <c r="D172" s="1" t="s">
        <v>551</v>
      </c>
      <c r="E172" s="3" t="s">
        <v>552</v>
      </c>
      <c r="F172" s="1" t="s">
        <v>553</v>
      </c>
      <c r="G172" s="1" t="s">
        <v>14</v>
      </c>
      <c r="H172" s="1" t="s">
        <v>14</v>
      </c>
      <c r="I172" s="1" t="s">
        <v>14</v>
      </c>
      <c r="J172" s="1" t="s">
        <v>15</v>
      </c>
      <c r="K172" s="2"/>
      <c r="L172" s="5">
        <f>K172*157.66</f>
        <v>0</v>
      </c>
    </row>
    <row r="173" spans="1:12">
      <c r="A173" s="1"/>
      <c r="B173" s="1">
        <v>868492</v>
      </c>
      <c r="C173" s="1" t="s">
        <v>554</v>
      </c>
      <c r="D173" s="1" t="s">
        <v>555</v>
      </c>
      <c r="E173" s="3" t="s">
        <v>556</v>
      </c>
      <c r="F173" s="1" t="s">
        <v>557</v>
      </c>
      <c r="G173" s="1" t="s">
        <v>14</v>
      </c>
      <c r="H173" s="1" t="s">
        <v>14</v>
      </c>
      <c r="I173" s="1" t="s">
        <v>14</v>
      </c>
      <c r="J173" s="1" t="s">
        <v>15</v>
      </c>
      <c r="K173" s="2"/>
      <c r="L173" s="5">
        <f>K173*293.02</f>
        <v>0</v>
      </c>
    </row>
    <row r="174" spans="1:12">
      <c r="A174" s="1"/>
      <c r="B174" s="1">
        <v>868493</v>
      </c>
      <c r="C174" s="1" t="s">
        <v>558</v>
      </c>
      <c r="D174" s="1" t="s">
        <v>559</v>
      </c>
      <c r="E174" s="3" t="s">
        <v>560</v>
      </c>
      <c r="F174" s="1" t="s">
        <v>561</v>
      </c>
      <c r="G174" s="1" t="s">
        <v>14</v>
      </c>
      <c r="H174" s="1" t="s">
        <v>14</v>
      </c>
      <c r="I174" s="1" t="s">
        <v>14</v>
      </c>
      <c r="J174" s="1" t="s">
        <v>15</v>
      </c>
      <c r="K174" s="2"/>
      <c r="L174" s="5">
        <f>K174*429.98</f>
        <v>0</v>
      </c>
    </row>
    <row r="175" spans="1:12">
      <c r="A175" s="1"/>
      <c r="B175" s="1">
        <v>885124</v>
      </c>
      <c r="C175" s="1" t="s">
        <v>562</v>
      </c>
      <c r="D175" s="1" t="s">
        <v>563</v>
      </c>
      <c r="E175" s="3" t="s">
        <v>564</v>
      </c>
      <c r="F175" s="1" t="s">
        <v>565</v>
      </c>
      <c r="G175" s="1" t="s">
        <v>14</v>
      </c>
      <c r="H175" s="1" t="s">
        <v>14</v>
      </c>
      <c r="I175" s="1" t="s">
        <v>14</v>
      </c>
      <c r="J175" s="1" t="s">
        <v>15</v>
      </c>
      <c r="K175" s="2"/>
      <c r="L175" s="5">
        <f>K175*310.54</f>
        <v>0</v>
      </c>
    </row>
    <row r="176" spans="1:12">
      <c r="A176" s="1"/>
      <c r="B176" s="1">
        <v>886017</v>
      </c>
      <c r="C176" s="1" t="s">
        <v>566</v>
      </c>
      <c r="D176" s="1" t="s">
        <v>567</v>
      </c>
      <c r="E176" s="3" t="s">
        <v>568</v>
      </c>
      <c r="F176" s="1" t="s">
        <v>569</v>
      </c>
      <c r="G176" s="1" t="s">
        <v>14</v>
      </c>
      <c r="H176" s="1" t="s">
        <v>14</v>
      </c>
      <c r="I176" s="1" t="s">
        <v>14</v>
      </c>
      <c r="J176" s="1" t="s">
        <v>15</v>
      </c>
      <c r="K176" s="2"/>
      <c r="L176" s="5">
        <f>K176*162.44</f>
        <v>0</v>
      </c>
    </row>
    <row r="177" spans="1:12">
      <c r="A177" s="1"/>
      <c r="B177" s="1">
        <v>886018</v>
      </c>
      <c r="C177" s="1" t="s">
        <v>570</v>
      </c>
      <c r="D177" s="1" t="s">
        <v>571</v>
      </c>
      <c r="E177" s="3" t="s">
        <v>572</v>
      </c>
      <c r="F177" s="1" t="s">
        <v>565</v>
      </c>
      <c r="G177" s="1" t="s">
        <v>14</v>
      </c>
      <c r="H177" s="1" t="s">
        <v>14</v>
      </c>
      <c r="I177" s="1" t="s">
        <v>14</v>
      </c>
      <c r="J177" s="1" t="s">
        <v>15</v>
      </c>
      <c r="K177" s="2"/>
      <c r="L177" s="5">
        <f>K177*310.54</f>
        <v>0</v>
      </c>
    </row>
    <row r="178" spans="1:12">
      <c r="A178" s="1"/>
      <c r="B178" s="1">
        <v>886019</v>
      </c>
      <c r="C178" s="1" t="s">
        <v>573</v>
      </c>
      <c r="D178" s="1" t="s">
        <v>574</v>
      </c>
      <c r="E178" s="3" t="s">
        <v>575</v>
      </c>
      <c r="F178" s="1" t="s">
        <v>576</v>
      </c>
      <c r="G178" s="1" t="s">
        <v>14</v>
      </c>
      <c r="H178" s="1" t="s">
        <v>14</v>
      </c>
      <c r="I178" s="1" t="s">
        <v>14</v>
      </c>
      <c r="J178" s="1" t="s">
        <v>15</v>
      </c>
      <c r="K178" s="2"/>
      <c r="L178" s="5">
        <f>K178*135.36</f>
        <v>0</v>
      </c>
    </row>
    <row r="179" spans="1:12">
      <c r="A179" s="1"/>
      <c r="B179" s="1">
        <v>886020</v>
      </c>
      <c r="C179" s="1" t="s">
        <v>577</v>
      </c>
      <c r="D179" s="1" t="s">
        <v>578</v>
      </c>
      <c r="E179" s="3" t="s">
        <v>579</v>
      </c>
      <c r="F179" s="1" t="s">
        <v>580</v>
      </c>
      <c r="G179" s="1" t="s">
        <v>14</v>
      </c>
      <c r="H179" s="1" t="s">
        <v>14</v>
      </c>
      <c r="I179" s="1" t="s">
        <v>14</v>
      </c>
      <c r="J179" s="1" t="s">
        <v>15</v>
      </c>
      <c r="K179" s="2"/>
      <c r="L179" s="5">
        <f>K179*257.99</f>
        <v>0</v>
      </c>
    </row>
    <row r="180" spans="1:12">
      <c r="A180" s="1"/>
      <c r="B180" s="1">
        <v>886021</v>
      </c>
      <c r="C180" s="1" t="s">
        <v>581</v>
      </c>
      <c r="D180" s="1" t="s">
        <v>582</v>
      </c>
      <c r="E180" s="3" t="s">
        <v>583</v>
      </c>
      <c r="F180" s="1" t="s">
        <v>576</v>
      </c>
      <c r="G180" s="1" t="s">
        <v>14</v>
      </c>
      <c r="H180" s="1" t="s">
        <v>14</v>
      </c>
      <c r="I180" s="1" t="s">
        <v>14</v>
      </c>
      <c r="J180" s="1" t="s">
        <v>15</v>
      </c>
      <c r="K180" s="2"/>
      <c r="L180" s="5">
        <f>K180*135.36</f>
        <v>0</v>
      </c>
    </row>
    <row r="181" spans="1:12">
      <c r="A181" s="1"/>
      <c r="B181" s="1">
        <v>886022</v>
      </c>
      <c r="C181" s="1" t="s">
        <v>584</v>
      </c>
      <c r="D181" s="1" t="s">
        <v>585</v>
      </c>
      <c r="E181" s="3" t="s">
        <v>586</v>
      </c>
      <c r="F181" s="1" t="s">
        <v>580</v>
      </c>
      <c r="G181" s="1" t="s">
        <v>14</v>
      </c>
      <c r="H181" s="1" t="s">
        <v>14</v>
      </c>
      <c r="I181" s="1" t="s">
        <v>14</v>
      </c>
      <c r="J181" s="1" t="s">
        <v>15</v>
      </c>
      <c r="K181" s="2"/>
      <c r="L181" s="5">
        <f>K181*257.99</f>
        <v>0</v>
      </c>
    </row>
    <row r="182" spans="1:12">
      <c r="A182" s="1"/>
      <c r="B182" s="1">
        <v>886023</v>
      </c>
      <c r="C182" s="1" t="s">
        <v>587</v>
      </c>
      <c r="D182" s="1" t="s">
        <v>588</v>
      </c>
      <c r="E182" s="3" t="s">
        <v>589</v>
      </c>
      <c r="F182" s="1" t="s">
        <v>576</v>
      </c>
      <c r="G182" s="1" t="s">
        <v>14</v>
      </c>
      <c r="H182" s="1" t="s">
        <v>14</v>
      </c>
      <c r="I182" s="1" t="s">
        <v>14</v>
      </c>
      <c r="J182" s="1" t="s">
        <v>15</v>
      </c>
      <c r="K182" s="2"/>
      <c r="L182" s="5">
        <f>K182*135.36</f>
        <v>0</v>
      </c>
    </row>
    <row r="183" spans="1:12">
      <c r="A183" s="1"/>
      <c r="B183" s="1">
        <v>886024</v>
      </c>
      <c r="C183" s="1" t="s">
        <v>590</v>
      </c>
      <c r="D183" s="1" t="s">
        <v>591</v>
      </c>
      <c r="E183" s="3" t="s">
        <v>592</v>
      </c>
      <c r="F183" s="1" t="s">
        <v>580</v>
      </c>
      <c r="G183" s="1" t="s">
        <v>14</v>
      </c>
      <c r="H183" s="1" t="s">
        <v>14</v>
      </c>
      <c r="I183" s="1" t="s">
        <v>14</v>
      </c>
      <c r="J183" s="1" t="s">
        <v>15</v>
      </c>
      <c r="K183" s="2"/>
      <c r="L183" s="5">
        <f>K183*257.99</f>
        <v>0</v>
      </c>
    </row>
    <row r="184" spans="1:12">
      <c r="A184" s="1"/>
      <c r="B184" s="1">
        <v>886025</v>
      </c>
      <c r="C184" s="1" t="s">
        <v>593</v>
      </c>
      <c r="D184" s="1" t="s">
        <v>594</v>
      </c>
      <c r="E184" s="3" t="s">
        <v>595</v>
      </c>
      <c r="F184" s="1" t="s">
        <v>596</v>
      </c>
      <c r="G184" s="1" t="s">
        <v>14</v>
      </c>
      <c r="H184" s="1" t="s">
        <v>14</v>
      </c>
      <c r="I184" s="1" t="s">
        <v>14</v>
      </c>
      <c r="J184" s="1" t="s">
        <v>15</v>
      </c>
      <c r="K184" s="2"/>
      <c r="L184" s="5">
        <f>K184*261.17</f>
        <v>0</v>
      </c>
    </row>
    <row r="185" spans="1:12">
      <c r="A185" s="1"/>
      <c r="B185" s="1">
        <v>886026</v>
      </c>
      <c r="C185" s="1" t="s">
        <v>597</v>
      </c>
      <c r="D185" s="1" t="s">
        <v>598</v>
      </c>
      <c r="E185" s="3" t="s">
        <v>599</v>
      </c>
      <c r="F185" s="1" t="s">
        <v>596</v>
      </c>
      <c r="G185" s="1" t="s">
        <v>14</v>
      </c>
      <c r="H185" s="1" t="s">
        <v>14</v>
      </c>
      <c r="I185" s="1" t="s">
        <v>14</v>
      </c>
      <c r="J185" s="1" t="s">
        <v>15</v>
      </c>
      <c r="K185" s="2"/>
      <c r="L185" s="5">
        <f>K185*261.17</f>
        <v>0</v>
      </c>
    </row>
    <row r="186" spans="1:12">
      <c r="A186" s="1"/>
      <c r="B186" s="1">
        <v>886027</v>
      </c>
      <c r="C186" s="1" t="s">
        <v>600</v>
      </c>
      <c r="D186" s="1" t="s">
        <v>601</v>
      </c>
      <c r="E186" s="3" t="s">
        <v>602</v>
      </c>
      <c r="F186" s="1" t="s">
        <v>596</v>
      </c>
      <c r="G186" s="1" t="s">
        <v>14</v>
      </c>
      <c r="H186" s="1" t="s">
        <v>14</v>
      </c>
      <c r="I186" s="1" t="s">
        <v>14</v>
      </c>
      <c r="J186" s="1" t="s">
        <v>15</v>
      </c>
      <c r="K186" s="2"/>
      <c r="L186" s="5">
        <f>K186*261.17</f>
        <v>0</v>
      </c>
    </row>
    <row r="187" spans="1:12">
      <c r="A187" s="1"/>
      <c r="B187" s="1">
        <v>886028</v>
      </c>
      <c r="C187" s="1" t="s">
        <v>603</v>
      </c>
      <c r="D187" s="1" t="s">
        <v>604</v>
      </c>
      <c r="E187" s="3" t="s">
        <v>605</v>
      </c>
      <c r="F187" s="1" t="s">
        <v>596</v>
      </c>
      <c r="G187" s="1" t="s">
        <v>14</v>
      </c>
      <c r="H187" s="1" t="s">
        <v>14</v>
      </c>
      <c r="I187" s="1" t="s">
        <v>14</v>
      </c>
      <c r="J187" s="1" t="s">
        <v>15</v>
      </c>
      <c r="K187" s="2"/>
      <c r="L187" s="5">
        <f>K187*261.17</f>
        <v>0</v>
      </c>
    </row>
    <row r="188" spans="1:12">
      <c r="A188" s="1"/>
      <c r="B188" s="1">
        <v>886029</v>
      </c>
      <c r="C188" s="1" t="s">
        <v>606</v>
      </c>
      <c r="D188" s="1" t="s">
        <v>607</v>
      </c>
      <c r="E188" s="3" t="s">
        <v>608</v>
      </c>
      <c r="F188" s="1" t="s">
        <v>596</v>
      </c>
      <c r="G188" s="1" t="s">
        <v>14</v>
      </c>
      <c r="H188" s="1" t="s">
        <v>14</v>
      </c>
      <c r="I188" s="1" t="s">
        <v>14</v>
      </c>
      <c r="J188" s="1" t="s">
        <v>15</v>
      </c>
      <c r="K188" s="2"/>
      <c r="L188" s="5">
        <f>K188*261.17</f>
        <v>0</v>
      </c>
    </row>
    <row r="189" spans="1:12">
      <c r="A189" s="1"/>
      <c r="B189" s="1">
        <v>886030</v>
      </c>
      <c r="C189" s="1" t="s">
        <v>609</v>
      </c>
      <c r="D189" s="1" t="s">
        <v>610</v>
      </c>
      <c r="E189" s="3" t="s">
        <v>611</v>
      </c>
      <c r="F189" s="1" t="s">
        <v>612</v>
      </c>
      <c r="G189" s="1" t="s">
        <v>14</v>
      </c>
      <c r="H189" s="1" t="s">
        <v>14</v>
      </c>
      <c r="I189" s="1" t="s">
        <v>14</v>
      </c>
      <c r="J189" s="1" t="s">
        <v>15</v>
      </c>
      <c r="K189" s="2"/>
      <c r="L189" s="5">
        <f>K189*130.59</f>
        <v>0</v>
      </c>
    </row>
    <row r="190" spans="1:12">
      <c r="A190" s="1"/>
      <c r="B190" s="1">
        <v>886031</v>
      </c>
      <c r="C190" s="1" t="s">
        <v>613</v>
      </c>
      <c r="D190" s="1" t="s">
        <v>614</v>
      </c>
      <c r="E190" s="3" t="s">
        <v>615</v>
      </c>
      <c r="F190" s="1" t="s">
        <v>616</v>
      </c>
      <c r="G190" s="1" t="s">
        <v>14</v>
      </c>
      <c r="H190" s="1" t="s">
        <v>14</v>
      </c>
      <c r="I190" s="1" t="s">
        <v>14</v>
      </c>
      <c r="J190" s="1" t="s">
        <v>15</v>
      </c>
      <c r="K190" s="2"/>
      <c r="L190" s="5">
        <f>K190*35.04</f>
        <v>0</v>
      </c>
    </row>
    <row r="191" spans="1:12">
      <c r="A191" s="1"/>
      <c r="B191" s="1">
        <v>886032</v>
      </c>
      <c r="C191" s="1" t="s">
        <v>617</v>
      </c>
      <c r="D191" s="1" t="s">
        <v>618</v>
      </c>
      <c r="E191" s="3" t="s">
        <v>619</v>
      </c>
      <c r="F191" s="1" t="s">
        <v>620</v>
      </c>
      <c r="G191" s="1" t="s">
        <v>14</v>
      </c>
      <c r="H191" s="1" t="s">
        <v>14</v>
      </c>
      <c r="I191" s="1" t="s">
        <v>14</v>
      </c>
      <c r="J191" s="1" t="s">
        <v>15</v>
      </c>
      <c r="K191" s="2"/>
      <c r="L191" s="5">
        <f>K191*66.89</f>
        <v>0</v>
      </c>
    </row>
    <row r="192" spans="1:12">
      <c r="A192" s="1"/>
      <c r="B192" s="1">
        <v>886033</v>
      </c>
      <c r="C192" s="1" t="s">
        <v>621</v>
      </c>
      <c r="D192" s="1" t="s">
        <v>622</v>
      </c>
      <c r="E192" s="3" t="s">
        <v>623</v>
      </c>
      <c r="F192" s="1" t="s">
        <v>624</v>
      </c>
      <c r="G192" s="1" t="s">
        <v>14</v>
      </c>
      <c r="H192" s="1" t="s">
        <v>14</v>
      </c>
      <c r="I192" s="1" t="s">
        <v>14</v>
      </c>
      <c r="J192" s="1" t="s">
        <v>15</v>
      </c>
      <c r="K192" s="2"/>
      <c r="L192" s="5">
        <f>K192*122.62</f>
        <v>0</v>
      </c>
    </row>
    <row r="193" spans="1:12">
      <c r="A193" s="1"/>
      <c r="B193" s="1">
        <v>885854</v>
      </c>
      <c r="C193" s="1" t="s">
        <v>625</v>
      </c>
      <c r="D193" s="1" t="s">
        <v>626</v>
      </c>
      <c r="E193" s="3" t="s">
        <v>627</v>
      </c>
      <c r="F193" s="1" t="s">
        <v>628</v>
      </c>
      <c r="G193" s="1" t="s">
        <v>14</v>
      </c>
      <c r="H193" s="1" t="s">
        <v>14</v>
      </c>
      <c r="I193" s="1" t="s">
        <v>14</v>
      </c>
      <c r="J193" s="1" t="s">
        <v>15</v>
      </c>
      <c r="K193" s="2"/>
      <c r="L193" s="5">
        <f>K193*121.03</f>
        <v>0</v>
      </c>
    </row>
    <row r="194" spans="1:12">
      <c r="A194" s="1"/>
      <c r="B194" s="1">
        <v>822720</v>
      </c>
      <c r="C194" s="1" t="s">
        <v>629</v>
      </c>
      <c r="D194" s="1" t="s">
        <v>630</v>
      </c>
      <c r="E194" s="3" t="s">
        <v>631</v>
      </c>
      <c r="F194" s="1" t="s">
        <v>632</v>
      </c>
      <c r="G194" s="1" t="s">
        <v>14</v>
      </c>
      <c r="H194" s="1" t="s">
        <v>14</v>
      </c>
      <c r="I194" s="1" t="s">
        <v>14</v>
      </c>
      <c r="J194" s="1" t="s">
        <v>15</v>
      </c>
      <c r="K194" s="2"/>
      <c r="L194" s="5">
        <f>K194*119.00</f>
        <v>0</v>
      </c>
    </row>
    <row r="195" spans="1:12">
      <c r="A195" s="1"/>
      <c r="B195" s="1">
        <v>822721</v>
      </c>
      <c r="C195" s="1" t="s">
        <v>633</v>
      </c>
      <c r="D195" s="1" t="s">
        <v>634</v>
      </c>
      <c r="E195" s="3" t="s">
        <v>635</v>
      </c>
      <c r="F195" s="1" t="s">
        <v>636</v>
      </c>
      <c r="G195" s="1" t="s">
        <v>14</v>
      </c>
      <c r="H195" s="1" t="s">
        <v>14</v>
      </c>
      <c r="I195" s="1" t="s">
        <v>14</v>
      </c>
      <c r="J195" s="1" t="s">
        <v>15</v>
      </c>
      <c r="K195" s="2"/>
      <c r="L195" s="5">
        <f>K195*140.00</f>
        <v>0</v>
      </c>
    </row>
    <row r="196" spans="1:12">
      <c r="A196" s="1"/>
      <c r="B196" s="1">
        <v>822722</v>
      </c>
      <c r="C196" s="1" t="s">
        <v>637</v>
      </c>
      <c r="D196" s="1" t="s">
        <v>638</v>
      </c>
      <c r="E196" s="3" t="s">
        <v>639</v>
      </c>
      <c r="F196" s="1" t="s">
        <v>640</v>
      </c>
      <c r="G196" s="1" t="s">
        <v>14</v>
      </c>
      <c r="H196" s="1" t="s">
        <v>14</v>
      </c>
      <c r="I196" s="1" t="s">
        <v>14</v>
      </c>
      <c r="J196" s="1" t="s">
        <v>15</v>
      </c>
      <c r="K196" s="2"/>
      <c r="L196" s="5">
        <f>K196*59.00</f>
        <v>0</v>
      </c>
    </row>
    <row r="197" spans="1:12">
      <c r="A197" s="1"/>
      <c r="B197" s="1">
        <v>822678</v>
      </c>
      <c r="C197" s="1" t="s">
        <v>641</v>
      </c>
      <c r="D197" s="1" t="s">
        <v>642</v>
      </c>
      <c r="E197" s="3" t="s">
        <v>643</v>
      </c>
      <c r="F197" s="1" t="s">
        <v>644</v>
      </c>
      <c r="G197" s="1" t="s">
        <v>14</v>
      </c>
      <c r="H197" s="1" t="s">
        <v>14</v>
      </c>
      <c r="I197" s="1" t="s">
        <v>14</v>
      </c>
      <c r="J197" s="1" t="s">
        <v>15</v>
      </c>
      <c r="K197" s="2"/>
      <c r="L197" s="5">
        <f>K197*132.00</f>
        <v>0</v>
      </c>
    </row>
    <row r="198" spans="1:12">
      <c r="A198" s="1"/>
      <c r="B198" s="1">
        <v>822747</v>
      </c>
      <c r="C198" s="1" t="s">
        <v>645</v>
      </c>
      <c r="D198" s="1" t="s">
        <v>646</v>
      </c>
      <c r="E198" s="3" t="s">
        <v>647</v>
      </c>
      <c r="F198" s="1" t="s">
        <v>648</v>
      </c>
      <c r="G198" s="1" t="s">
        <v>14</v>
      </c>
      <c r="H198" s="1" t="s">
        <v>14</v>
      </c>
      <c r="I198" s="1" t="s">
        <v>14</v>
      </c>
      <c r="J198" s="1" t="s">
        <v>15</v>
      </c>
      <c r="K198" s="2"/>
      <c r="L198" s="5">
        <f>K198*157.00</f>
        <v>0</v>
      </c>
    </row>
    <row r="199" spans="1:12">
      <c r="A199" s="1"/>
      <c r="B199" s="1">
        <v>822748</v>
      </c>
      <c r="C199" s="1" t="s">
        <v>649</v>
      </c>
      <c r="D199" s="1" t="s">
        <v>650</v>
      </c>
      <c r="E199" s="3" t="s">
        <v>651</v>
      </c>
      <c r="F199" s="1" t="s">
        <v>652</v>
      </c>
      <c r="G199" s="1" t="s">
        <v>14</v>
      </c>
      <c r="H199" s="1" t="s">
        <v>14</v>
      </c>
      <c r="I199" s="1" t="s">
        <v>14</v>
      </c>
      <c r="J199" s="1" t="s">
        <v>15</v>
      </c>
      <c r="K199" s="2"/>
      <c r="L199" s="5">
        <f>K199*197.00</f>
        <v>0</v>
      </c>
    </row>
    <row r="200" spans="1:12">
      <c r="A200" s="1"/>
      <c r="B200" s="1">
        <v>822749</v>
      </c>
      <c r="C200" s="1" t="s">
        <v>653</v>
      </c>
      <c r="D200" s="1" t="s">
        <v>654</v>
      </c>
      <c r="E200" s="3" t="s">
        <v>655</v>
      </c>
      <c r="F200" s="1" t="s">
        <v>656</v>
      </c>
      <c r="G200" s="1" t="s">
        <v>14</v>
      </c>
      <c r="H200" s="1" t="s">
        <v>14</v>
      </c>
      <c r="I200" s="1" t="s">
        <v>14</v>
      </c>
      <c r="J200" s="1" t="s">
        <v>15</v>
      </c>
      <c r="K200" s="2"/>
      <c r="L200" s="5">
        <f>K200*247.00</f>
        <v>0</v>
      </c>
    </row>
    <row r="201" spans="1:12">
      <c r="A201" s="1"/>
      <c r="B201" s="1">
        <v>822679</v>
      </c>
      <c r="C201" s="1" t="s">
        <v>657</v>
      </c>
      <c r="D201" s="1" t="s">
        <v>658</v>
      </c>
      <c r="E201" s="3" t="s">
        <v>659</v>
      </c>
      <c r="F201" s="1" t="s">
        <v>660</v>
      </c>
      <c r="G201" s="1" t="s">
        <v>14</v>
      </c>
      <c r="H201" s="1" t="s">
        <v>14</v>
      </c>
      <c r="I201" s="1" t="s">
        <v>14</v>
      </c>
      <c r="J201" s="1" t="s">
        <v>15</v>
      </c>
      <c r="K201" s="2"/>
      <c r="L201" s="5">
        <f>K201*182.00</f>
        <v>0</v>
      </c>
    </row>
    <row r="202" spans="1:12">
      <c r="A202" s="1"/>
      <c r="B202" s="1">
        <v>822680</v>
      </c>
      <c r="C202" s="1" t="s">
        <v>661</v>
      </c>
      <c r="D202" s="1" t="s">
        <v>662</v>
      </c>
      <c r="E202" s="3" t="s">
        <v>663</v>
      </c>
      <c r="F202" s="1" t="s">
        <v>664</v>
      </c>
      <c r="G202" s="1" t="s">
        <v>14</v>
      </c>
      <c r="H202" s="1" t="s">
        <v>14</v>
      </c>
      <c r="I202" s="1" t="s">
        <v>14</v>
      </c>
      <c r="J202" s="1" t="s">
        <v>15</v>
      </c>
      <c r="K202" s="2"/>
      <c r="L202" s="5">
        <f>K202*314.00</f>
        <v>0</v>
      </c>
    </row>
    <row r="203" spans="1:12">
      <c r="A203" s="1"/>
      <c r="B203" s="1">
        <v>869367</v>
      </c>
      <c r="C203" s="1" t="s">
        <v>665</v>
      </c>
      <c r="D203" s="1" t="s">
        <v>666</v>
      </c>
      <c r="E203" s="3" t="s">
        <v>667</v>
      </c>
      <c r="F203" s="1" t="s">
        <v>668</v>
      </c>
      <c r="G203" s="1" t="s">
        <v>14</v>
      </c>
      <c r="H203" s="1" t="s">
        <v>14</v>
      </c>
      <c r="I203" s="1" t="s">
        <v>14</v>
      </c>
      <c r="J203" s="1" t="s">
        <v>15</v>
      </c>
      <c r="K203" s="2"/>
      <c r="L203" s="5">
        <f>K203*535.00</f>
        <v>0</v>
      </c>
    </row>
    <row r="204" spans="1:12">
      <c r="A204" s="1"/>
      <c r="B204" s="1">
        <v>837257</v>
      </c>
      <c r="C204" s="1" t="s">
        <v>669</v>
      </c>
      <c r="D204" s="1" t="s">
        <v>670</v>
      </c>
      <c r="E204" s="3" t="s">
        <v>671</v>
      </c>
      <c r="F204" s="1" t="s">
        <v>672</v>
      </c>
      <c r="G204" s="1" t="s">
        <v>14</v>
      </c>
      <c r="H204" s="1" t="s">
        <v>14</v>
      </c>
      <c r="I204" s="1" t="s">
        <v>14</v>
      </c>
      <c r="J204" s="1" t="s">
        <v>15</v>
      </c>
      <c r="K204" s="2"/>
      <c r="L204" s="5">
        <f>K204*118.00</f>
        <v>0</v>
      </c>
    </row>
    <row r="205" spans="1:12">
      <c r="A205" s="1"/>
      <c r="B205" s="1">
        <v>879329</v>
      </c>
      <c r="C205" s="1" t="s">
        <v>673</v>
      </c>
      <c r="D205" s="1" t="s">
        <v>674</v>
      </c>
      <c r="E205" s="3" t="s">
        <v>675</v>
      </c>
      <c r="F205" s="1" t="s">
        <v>676</v>
      </c>
      <c r="G205" s="1" t="s">
        <v>14</v>
      </c>
      <c r="H205" s="1" t="s">
        <v>14</v>
      </c>
      <c r="I205" s="1" t="s">
        <v>14</v>
      </c>
      <c r="J205" s="1" t="s">
        <v>15</v>
      </c>
      <c r="K205" s="2"/>
      <c r="L205" s="5">
        <f>K205*28.28</f>
        <v>0</v>
      </c>
    </row>
    <row r="206" spans="1:12">
      <c r="A206" s="1"/>
      <c r="B206" s="1">
        <v>879330</v>
      </c>
      <c r="C206" s="1" t="s">
        <v>677</v>
      </c>
      <c r="D206" s="1" t="s">
        <v>678</v>
      </c>
      <c r="E206" s="3" t="s">
        <v>679</v>
      </c>
      <c r="F206" s="1" t="s">
        <v>680</v>
      </c>
      <c r="G206" s="1" t="s">
        <v>14</v>
      </c>
      <c r="H206" s="1" t="s">
        <v>14</v>
      </c>
      <c r="I206" s="1" t="s">
        <v>14</v>
      </c>
      <c r="J206" s="1" t="s">
        <v>15</v>
      </c>
      <c r="K206" s="2"/>
      <c r="L206" s="5">
        <f>K206*43.12</f>
        <v>0</v>
      </c>
    </row>
    <row r="207" spans="1:12">
      <c r="A207" s="1"/>
      <c r="B207" s="1">
        <v>879331</v>
      </c>
      <c r="C207" s="1" t="s">
        <v>681</v>
      </c>
      <c r="D207" s="1" t="s">
        <v>682</v>
      </c>
      <c r="E207" s="3" t="s">
        <v>683</v>
      </c>
      <c r="F207" s="1" t="s">
        <v>684</v>
      </c>
      <c r="G207" s="1" t="s">
        <v>14</v>
      </c>
      <c r="H207" s="1" t="s">
        <v>14</v>
      </c>
      <c r="I207" s="1" t="s">
        <v>14</v>
      </c>
      <c r="J207" s="1" t="s">
        <v>15</v>
      </c>
      <c r="K207" s="2"/>
      <c r="L207" s="5">
        <f>K207*83.55</f>
        <v>0</v>
      </c>
    </row>
    <row r="208" spans="1:12">
      <c r="A208" s="1"/>
      <c r="B208" s="1">
        <v>868606</v>
      </c>
      <c r="C208" s="1" t="s">
        <v>685</v>
      </c>
      <c r="D208" s="1"/>
      <c r="E208" s="3" t="s">
        <v>686</v>
      </c>
      <c r="F208" s="1" t="s">
        <v>687</v>
      </c>
      <c r="G208" s="1" t="s">
        <v>14</v>
      </c>
      <c r="H208" s="1" t="s">
        <v>14</v>
      </c>
      <c r="I208" s="1" t="s">
        <v>14</v>
      </c>
      <c r="J208" s="1" t="s">
        <v>15</v>
      </c>
      <c r="K208" s="2"/>
      <c r="L208" s="5">
        <f>K208*15.36</f>
        <v>0</v>
      </c>
    </row>
    <row r="209" spans="1:12">
      <c r="A209" s="1"/>
      <c r="B209" s="1">
        <v>870291</v>
      </c>
      <c r="C209" s="1" t="s">
        <v>688</v>
      </c>
      <c r="D209" s="1"/>
      <c r="E209" s="3" t="s">
        <v>689</v>
      </c>
      <c r="F209" s="1" t="s">
        <v>690</v>
      </c>
      <c r="G209" s="1" t="s">
        <v>14</v>
      </c>
      <c r="H209" s="1" t="s">
        <v>14</v>
      </c>
      <c r="I209" s="1" t="s">
        <v>14</v>
      </c>
      <c r="J209" s="1" t="s">
        <v>15</v>
      </c>
      <c r="K209" s="2"/>
      <c r="L209" s="5">
        <f>K209*18.56</f>
        <v>0</v>
      </c>
    </row>
    <row r="210" spans="1:12">
      <c r="A210" s="1"/>
      <c r="B210" s="1">
        <v>880089</v>
      </c>
      <c r="C210" s="1" t="s">
        <v>691</v>
      </c>
      <c r="D210" s="1">
        <v>61052</v>
      </c>
      <c r="E210" s="3" t="s">
        <v>692</v>
      </c>
      <c r="F210" s="1" t="s">
        <v>693</v>
      </c>
      <c r="G210" s="1" t="s">
        <v>14</v>
      </c>
      <c r="H210" s="1" t="s">
        <v>14</v>
      </c>
      <c r="I210" s="1" t="s">
        <v>14</v>
      </c>
      <c r="J210" s="1" t="s">
        <v>15</v>
      </c>
      <c r="K210" s="2"/>
      <c r="L210" s="5">
        <f>K210*984.55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2025-05-30T07:20:24+03:00</dcterms:created>
  <dcterms:modified xsi:type="dcterms:W3CDTF">2025-05-30T07:20:24+03:00</dcterms:modified>
  <dc:title>Untitled Spreadsheet</dc:title>
  <dc:description/>
  <dc:subject/>
  <cp:keywords/>
  <cp:category/>
</cp:coreProperties>
</file>