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<sst xmlns="http://schemas.openxmlformats.org/spreadsheetml/2006/main" uniqueCount="197">
  <si>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</si>
  <si>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</si>
  <si>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</si>
  <si>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</si>
  <si>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</si>
  <si>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</si>
  <si>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</si>
  <si>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</si>
  <si>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</si>
  <si>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VLC-999007</t>
  </si>
  <si>
    <t>VT.151.N.07</t>
  </si>
  <si>
    <t>Клапан обратный 1 1/4" (латунный золотник)</t>
  </si>
  <si>
    <t>1 515.00 руб.</t>
  </si>
  <si>
    <t>Мало</t>
  </si>
  <si>
    <t>шт</t>
  </si>
  <si>
    <t>VLC-999008</t>
  </si>
  <si>
    <t>VT.151.N.08</t>
  </si>
  <si>
    <t>Клапан обратный 1 1/2" (латунный золотник)</t>
  </si>
  <si>
    <t>2 024.00 руб.</t>
  </si>
  <si>
    <t>VLC-999009</t>
  </si>
  <si>
    <t>VT.151.N.09</t>
  </si>
  <si>
    <t>Клапан обратный 2" (латунный золотник)</t>
  </si>
  <si>
    <t>3 019.00 руб.</t>
  </si>
  <si>
    <t>Много</t>
  </si>
  <si>
    <t>VLC-441001</t>
  </si>
  <si>
    <t>VT.151.N.04</t>
  </si>
  <si>
    <t>Клапан обратный  1/2" (латунный золотник) (13 /208шт)</t>
  </si>
  <si>
    <t>413.00 руб.</t>
  </si>
  <si>
    <t>Достаточно</t>
  </si>
  <si>
    <t>VLC-441002</t>
  </si>
  <si>
    <t>VT.151.N.05</t>
  </si>
  <si>
    <t>Клапан обратный  3/4" (латунный золотник) (11 /132шт)</t>
  </si>
  <si>
    <t>623.00 руб.</t>
  </si>
  <si>
    <t>VLC-441003</t>
  </si>
  <si>
    <t>VT.151.N.06</t>
  </si>
  <si>
    <t>Клапан обратный  1" (латунный золотник)  (8 /96шт)</t>
  </si>
  <si>
    <t>937.00 руб.</t>
  </si>
  <si>
    <t>VLC-441004</t>
  </si>
  <si>
    <t>VT.161.N.04</t>
  </si>
  <si>
    <t>Клапан обратный  1/2"  (20 /320шт)</t>
  </si>
  <si>
    <t>377.00 руб.</t>
  </si>
  <si>
    <t>VLC-441005</t>
  </si>
  <si>
    <t>VT.161.N.05</t>
  </si>
  <si>
    <t>Клапан обратный  3/4"  (15 /240шт)</t>
  </si>
  <si>
    <t>463.00 руб.</t>
  </si>
  <si>
    <t>VLC-441006</t>
  </si>
  <si>
    <t>VT.161.N.06</t>
  </si>
  <si>
    <t>Клапан обратный  1"  (10 /120шт)</t>
  </si>
  <si>
    <t>766.00 руб.</t>
  </si>
  <si>
    <t>VLC-441007</t>
  </si>
  <si>
    <t>VT.161.N.07</t>
  </si>
  <si>
    <t>Клапан обратный  1 1/4" (6 /72шт)</t>
  </si>
  <si>
    <t>1 071.00 руб.</t>
  </si>
  <si>
    <t>VLC-441008</t>
  </si>
  <si>
    <t>VT.161.N.08</t>
  </si>
  <si>
    <t>Клапан обратный  1 1/2" (4 /48шт)</t>
  </si>
  <si>
    <t>1 844.00 руб.</t>
  </si>
  <si>
    <t>VLC-441009</t>
  </si>
  <si>
    <t>VT.161.N.09</t>
  </si>
  <si>
    <t>Клапан обратный  2" (3 /24шт)</t>
  </si>
  <si>
    <t>2 624.00 руб.</t>
  </si>
  <si>
    <t>VLC-441010</t>
  </si>
  <si>
    <t>VT.171.N.04</t>
  </si>
  <si>
    <t>Обратный клапан с дренажем и воздухоотводчиком  1/2" (10 /60шт)</t>
  </si>
  <si>
    <t>941.00 руб.</t>
  </si>
  <si>
    <t>VLC-441011</t>
  </si>
  <si>
    <t>VT.171.N.05</t>
  </si>
  <si>
    <t>Обратный клапан с дренажем и воздухоотводчиком  3/4" (8 /32шт)</t>
  </si>
  <si>
    <t>1 355.00 руб.</t>
  </si>
  <si>
    <t>VLC-441012</t>
  </si>
  <si>
    <t>VT.171.N.06</t>
  </si>
  <si>
    <t>Обратный клапан с дренажем и воздухоотводчиком  1" (6 /24шт)</t>
  </si>
  <si>
    <t>2 036.00 руб.</t>
  </si>
  <si>
    <t>VLC-441013</t>
  </si>
  <si>
    <t>VT.171.N.07</t>
  </si>
  <si>
    <t>Обратный клапан с дренажем и воздухоотводчиком  1 1/4" (3 /12шт)</t>
  </si>
  <si>
    <t>3 048.00 руб.</t>
  </si>
  <si>
    <t>VLC-441014</t>
  </si>
  <si>
    <t>VT.202.N.06</t>
  </si>
  <si>
    <t>Клапан обратный для гравитационных  систем   1" (3 /24шт)</t>
  </si>
  <si>
    <t>3 004.00 руб.</t>
  </si>
  <si>
    <t>VLC-441015</t>
  </si>
  <si>
    <t>VT.202.N.07</t>
  </si>
  <si>
    <t>Клапан обратный для гравитационных  систем  1 1/4" (2 /16шт)</t>
  </si>
  <si>
    <t>5 218.00 руб.</t>
  </si>
  <si>
    <t>FIO-250001</t>
  </si>
  <si>
    <t>ZH679</t>
  </si>
  <si>
    <t>Горизонтальный обратный клапан  1/2 VR (10/160шт)</t>
  </si>
  <si>
    <t>310.00 руб.</t>
  </si>
  <si>
    <t>Уточняйте</t>
  </si>
  <si>
    <t>FIO-250002</t>
  </si>
  <si>
    <t>ZH680</t>
  </si>
  <si>
    <t>Горизонтальный обратный клапан  3/4 VR (10/120шт)</t>
  </si>
  <si>
    <t>430.36 руб.</t>
  </si>
  <si>
    <t>FIO-250003</t>
  </si>
  <si>
    <t>ZH681</t>
  </si>
  <si>
    <t>Горизонтальный обратный клапан  1 VR (8/64шт)</t>
  </si>
  <si>
    <t>687.48 руб.</t>
  </si>
  <si>
    <t>FIO-250004</t>
  </si>
  <si>
    <t>ZH682</t>
  </si>
  <si>
    <t>Горизонтальный обратный клапан  11/4 VR (5/60шт)</t>
  </si>
  <si>
    <t>1 106.89 руб.</t>
  </si>
  <si>
    <t>FIO-250005</t>
  </si>
  <si>
    <t>ZH683</t>
  </si>
  <si>
    <t>Горизонтальный обратный клапан  11/2  VR (5/60шт)</t>
  </si>
  <si>
    <t>1 356.72 руб.</t>
  </si>
  <si>
    <t>FIO-250006</t>
  </si>
  <si>
    <t>ZH684</t>
  </si>
  <si>
    <t>Горизонтальный обратный клапан  2  VR (2/30шт)</t>
  </si>
  <si>
    <t>2 120.78 руб.</t>
  </si>
  <si>
    <t>FIO-290002</t>
  </si>
  <si>
    <t>ZH674Q</t>
  </si>
  <si>
    <t>клапан обратный пруж. VR с лат.серд. 3/4" (8/128шт)</t>
  </si>
  <si>
    <t>454.06 руб.</t>
  </si>
  <si>
    <t>FIO-290003</t>
  </si>
  <si>
    <t>ZH675Q</t>
  </si>
  <si>
    <t>клапан обратный пруж. VR с лат.серд. 1" (8/72шт)</t>
  </si>
  <si>
    <t>636.42 руб.</t>
  </si>
  <si>
    <t>FIO-290001</t>
  </si>
  <si>
    <t>ZH673Q</t>
  </si>
  <si>
    <t>клапан обратный пруж. VR с лат.серд. 1/2" (25/240шт)</t>
  </si>
  <si>
    <t>311.83 руб.</t>
  </si>
  <si>
    <t>FIO-210001</t>
  </si>
  <si>
    <t>ZH673</t>
  </si>
  <si>
    <t>клапан обратный пруж. VR усиленый 1/2" с лат.серд. (20/160шт)</t>
  </si>
  <si>
    <t>359.24 руб.</t>
  </si>
  <si>
    <t>FIO-210002</t>
  </si>
  <si>
    <t>ZH674</t>
  </si>
  <si>
    <t>клапан обратный пруж. VR усиленый 3/4" с лат.серд. (12/96шт)</t>
  </si>
  <si>
    <t>534.30 руб.</t>
  </si>
  <si>
    <t>FIO-210003</t>
  </si>
  <si>
    <t>ZH675</t>
  </si>
  <si>
    <t>клапан обратный пруж. VR усиленый 1" с лат.серд. (8/64шт)</t>
  </si>
  <si>
    <t>793.24 руб.</t>
  </si>
  <si>
    <t>FIO-210004</t>
  </si>
  <si>
    <t>ZH676</t>
  </si>
  <si>
    <t>клапан обратный пруж. VR усиленый 1 1/4" с лат.серд. (4/40шт)</t>
  </si>
  <si>
    <t>1 234.54 руб.</t>
  </si>
  <si>
    <t>FIO-210005</t>
  </si>
  <si>
    <t>ZH677</t>
  </si>
  <si>
    <t>клапан обратный пруж. VR усиленый 1 1/2" с лат.серд. (2/32шт)</t>
  </si>
  <si>
    <t>1 794.37 руб.</t>
  </si>
  <si>
    <t>FIO-210006</t>
  </si>
  <si>
    <t>ZH678</t>
  </si>
  <si>
    <t>клапан обратный пруж. VR усиленый 2" с лат.серд. (2/32шт)</t>
  </si>
  <si>
    <t>2 804.61 руб.</t>
  </si>
  <si>
    <t>FIO-290004</t>
  </si>
  <si>
    <t>ZHM675</t>
  </si>
  <si>
    <t>клапан обратный пруж.  с лат.серд. 1" НАР-ВН (для скважин) с доп. упл. (8/64шт)</t>
  </si>
  <si>
    <t>787.77 руб.</t>
  </si>
  <si>
    <t>FIO-290005</t>
  </si>
  <si>
    <t>ZHM676</t>
  </si>
  <si>
    <t>клапан обратный пруж. VR усиленный с лат.серд. 1" ВН-НАР с доп. упл. (8/64шт)</t>
  </si>
  <si>
    <t>ZGR-000121</t>
  </si>
  <si>
    <t>FL4</t>
  </si>
  <si>
    <t>Обратный клапан Zegor усиленный 1 1/4" латунный шток (15/60шт)</t>
  </si>
  <si>
    <t>1 013.85 руб.</t>
  </si>
  <si>
    <t>ZGR-000122</t>
  </si>
  <si>
    <t>FL5</t>
  </si>
  <si>
    <t>Обратный клапан Zegor усиленный 1 1/2" латунный шток (9/36шт)</t>
  </si>
  <si>
    <t>1 682.82 руб.</t>
  </si>
  <si>
    <t>ZGR-000054</t>
  </si>
  <si>
    <t>FL1</t>
  </si>
  <si>
    <t>Обратный клапан Zegor усиленный 1/2" латунный шток (35/140шт)</t>
  </si>
  <si>
    <t>362.73 руб.</t>
  </si>
  <si>
    <t>ZGR-000123</t>
  </si>
  <si>
    <t>FL6</t>
  </si>
  <si>
    <t>Обратный клапан Zegor усиленный 2" латунный шток (3/18шт)</t>
  </si>
  <si>
    <t>2 506.39 руб.</t>
  </si>
  <si>
    <t>ZGR-000055</t>
  </si>
  <si>
    <t>FL2</t>
  </si>
  <si>
    <t>Обратный клапан Zegor усиленный 3/4" латунный шток (25/100шт)</t>
  </si>
  <si>
    <t>532.20 руб.</t>
  </si>
  <si>
    <t>ZGR-000056</t>
  </si>
  <si>
    <t>FL3</t>
  </si>
  <si>
    <t>Обратный клапан Zegor усиленный 1" латунный шток (20/80шт)</t>
  </si>
  <si>
    <t>746.27 руб.</t>
  </si>
  <si>
    <t>ZGR-000131</t>
  </si>
  <si>
    <t>FLN3P</t>
  </si>
  <si>
    <t>Обратный клапан Zegor усиленный 1" НАР-ВН латунный шток (15/90шт)</t>
  </si>
  <si>
    <t>665.29 руб.</t>
  </si>
  <si>
    <t>ZGR-000132</t>
  </si>
  <si>
    <t>FLN4P</t>
  </si>
  <si>
    <t>Обратный клапан Zegor усиленный 1 1/4" НАР-ВН латунный шток (15/60шт)</t>
  </si>
  <si>
    <t>918.41 руб.</t>
  </si>
  <si>
    <t>FIO-201001</t>
  </si>
  <si>
    <t>Обратный клапан латунь с сеткой 1/2" (20/120шт)</t>
  </si>
  <si>
    <t>171.00 руб.</t>
  </si>
  <si>
    <t>FIO-201002</t>
  </si>
  <si>
    <t>Обратный клапан латунь с сеткой 3/4" (10/80шт)</t>
  </si>
  <si>
    <t>247.94 руб.</t>
  </si>
  <si>
    <t>FIO-201003</t>
  </si>
  <si>
    <t>Обратный клапан латунь с сеткой 1" (10/80шт)</t>
  </si>
  <si>
    <t>357.69 руб.</t>
  </si>
  <si>
    <t>FIO-201004</t>
  </si>
  <si>
    <t>Обратный клапан латунь с сеткой 11/4" (5/50шт)</t>
  </si>
  <si>
    <t>574.27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</si>
</sst>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3a76c3b5_0b65_11ec_831e_003048fd731b_c85d7d1a_281d_11ed_a30f_00259070b4871.jpeg"/><Relationship Id="rId2" Type="http://schemas.openxmlformats.org/officeDocument/2006/relationships/image" Target="../media/8a41b9ec_86a5_11e9_8101_003048fd731b_c85d7d26_281d_11ed_a30f_00259070b4872.jpeg"/><Relationship Id="rId3" Type="http://schemas.openxmlformats.org/officeDocument/2006/relationships/image" Target="../media/8a41ba04_86a5_11e9_8101_003048fd731b_c85d7d3e_281d_11ed_a30f_00259070b4873.jpeg"/><Relationship Id="rId4" Type="http://schemas.openxmlformats.org/officeDocument/2006/relationships/image" Target="../media/8a41ba14_86a5_11e9_8101_003048fd731b_c85d7d4e_281d_11ed_a30f_00259070b4874.jpeg"/><Relationship Id="rId5" Type="http://schemas.openxmlformats.org/officeDocument/2006/relationships/image" Target="../media/8a41ba73_86a5_11e9_8101_003048fd731b_c85d7d57_281d_11ed_a30f_00259070b4875.jpeg"/><Relationship Id="rId6" Type="http://schemas.openxmlformats.org/officeDocument/2006/relationships/image" Target="../media/c68695c5_d46a_11e9_8109_003048fd731b_4829afe6_0627_11ea_810d_003048fd731b6.jpeg"/><Relationship Id="rId7" Type="http://schemas.openxmlformats.org/officeDocument/2006/relationships/image" Target="../media/8a41ba1d_86a5_11e9_8101_003048fd731b_c85d7d5d_281d_11ed_a30f_00259070b4877.jpeg"/><Relationship Id="rId8" Type="http://schemas.openxmlformats.org/officeDocument/2006/relationships/image" Target="../media/4687ac7f_ffbc_11e9_810b_003048fd731b_4a7d77f8_0312_11ef_a5a4_047c1617b1438.jpeg"/><Relationship Id="rId9" Type="http://schemas.openxmlformats.org/officeDocument/2006/relationships/image" Target="../media/3650f77e_f3c8_11eb_82ff_003048fd731b_4a7d77fa_0312_11ef_a5a4_047c1617b1439.jpeg"/><Relationship Id="rId10" Type="http://schemas.openxmlformats.org/officeDocument/2006/relationships/image" Target="../media/29b1cbc5_3e5b_11ec_836e_003048fd731b_a15553b9_602e_11ec_a20b_00259070b48710.jpeg"/><Relationship Id="rId11" Type="http://schemas.openxmlformats.org/officeDocument/2006/relationships/image" Target="../media/29b1cbd9_3e5b_11ec_836e_003048fd731b_c85d7d64_281d_11ed_a30f_00259070b48711.jpeg"/><Relationship Id="rId12" Type="http://schemas.openxmlformats.org/officeDocument/2006/relationships/image" Target="../media/7ea6b7b2_b825_11eb_82ae_003048fd731b_c85d7d68_281d_11ed_a30f_00259070b4871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650" descr="Image_6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</xdr:row>
      <xdr:rowOff>95250</xdr:rowOff>
    </xdr:from>
    <xdr:ext cx="1143000" cy="1143000"/>
    <xdr:pic>
      <xdr:nvPicPr>
        <xdr:cNvPr id="2" name="Image_651" descr="Image_65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13</xdr:row>
      <xdr:rowOff>95250</xdr:rowOff>
    </xdr:from>
    <xdr:ext cx="1143000" cy="1143000"/>
    <xdr:pic>
      <xdr:nvPicPr>
        <xdr:cNvPr id="3" name="Image_652" descr="Image_65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17</xdr:row>
      <xdr:rowOff>95250</xdr:rowOff>
    </xdr:from>
    <xdr:ext cx="1143000" cy="1143000"/>
    <xdr:pic>
      <xdr:nvPicPr>
        <xdr:cNvPr id="4" name="Image_653" descr="Image_65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19</xdr:row>
      <xdr:rowOff>95250</xdr:rowOff>
    </xdr:from>
    <xdr:ext cx="1143000" cy="1143000"/>
    <xdr:pic>
      <xdr:nvPicPr>
        <xdr:cNvPr id="5" name="Image_654" descr="Image_65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25</xdr:row>
      <xdr:rowOff>95250</xdr:rowOff>
    </xdr:from>
    <xdr:ext cx="1143000" cy="1143000"/>
    <xdr:pic>
      <xdr:nvPicPr>
        <xdr:cNvPr id="6" name="Image_655" descr="Image_65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28</xdr:row>
      <xdr:rowOff>95250</xdr:rowOff>
    </xdr:from>
    <xdr:ext cx="1143000" cy="1143000"/>
    <xdr:pic>
      <xdr:nvPicPr>
        <xdr:cNvPr id="7" name="Image_656" descr="Image_65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34</xdr:row>
      <xdr:rowOff>95250</xdr:rowOff>
    </xdr:from>
    <xdr:ext cx="1143000" cy="1143000"/>
    <xdr:pic>
      <xdr:nvPicPr>
        <xdr:cNvPr id="8" name="Image_657" descr="Image_65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35</xdr:row>
      <xdr:rowOff>95250</xdr:rowOff>
    </xdr:from>
    <xdr:ext cx="1143000" cy="1143000"/>
    <xdr:pic>
      <xdr:nvPicPr>
        <xdr:cNvPr id="9" name="Image_658" descr="Image_65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36</xdr:row>
      <xdr:rowOff>95250</xdr:rowOff>
    </xdr:from>
    <xdr:ext cx="1143000" cy="1143000"/>
    <xdr:pic>
      <xdr:nvPicPr>
        <xdr:cNvPr id="10" name="Image_659" descr="Image_65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42</xdr:row>
      <xdr:rowOff>95250</xdr:rowOff>
    </xdr:from>
    <xdr:ext cx="1143000" cy="1143000"/>
    <xdr:pic>
      <xdr:nvPicPr>
        <xdr:cNvPr id="11" name="Image_660" descr="Image_660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44</xdr:row>
      <xdr:rowOff>95250</xdr:rowOff>
    </xdr:from>
    <xdr:ext cx="1143000" cy="1143000"/>
    <xdr:pic>
      <xdr:nvPicPr>
        <xdr:cNvPr id="12" name="Image_661" descr="Image_661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48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SUM(J2:J48)</f>
        <v>0</v>
      </c>
    </row>
    <row r="2" spans="1:10" customHeight="1" ht="18">
      <c r="A2" s="1"/>
      <c r="B2" s="1">
        <v>834706</v>
      </c>
      <c r="C2" s="1" t="s">
        <v>9</v>
      </c>
      <c r="D2" s="1" t="s">
        <v>10</v>
      </c>
      <c r="E2" s="3" t="s">
        <v>11</v>
      </c>
      <c r="F2" s="1" t="s">
        <v>12</v>
      </c>
      <c r="G2" s="1" t="s">
        <v>13</v>
      </c>
      <c r="H2" s="1" t="s">
        <v>14</v>
      </c>
      <c r="I2" s="2"/>
      <c r="J2" s="5">
        <f>I2*1515.00</f>
        <v>0</v>
      </c>
    </row>
    <row r="3" spans="1:10" customHeight="1" ht="18">
      <c r="A3" s="1"/>
      <c r="B3" s="1">
        <v>834707</v>
      </c>
      <c r="C3" s="1" t="s">
        <v>15</v>
      </c>
      <c r="D3" s="1" t="s">
        <v>16</v>
      </c>
      <c r="E3" s="3" t="s">
        <v>17</v>
      </c>
      <c r="F3" s="1" t="s">
        <v>18</v>
      </c>
      <c r="G3" s="1" t="s">
        <v>13</v>
      </c>
      <c r="H3" s="1" t="s">
        <v>14</v>
      </c>
      <c r="I3" s="2"/>
      <c r="J3" s="5">
        <f>I3*2024.00</f>
        <v>0</v>
      </c>
    </row>
    <row r="4" spans="1:10" customHeight="1" ht="18">
      <c r="A4" s="1"/>
      <c r="B4" s="1">
        <v>834708</v>
      </c>
      <c r="C4" s="1" t="s">
        <v>19</v>
      </c>
      <c r="D4" s="1" t="s">
        <v>20</v>
      </c>
      <c r="E4" s="3" t="s">
        <v>21</v>
      </c>
      <c r="F4" s="1" t="s">
        <v>22</v>
      </c>
      <c r="G4" s="1" t="s">
        <v>23</v>
      </c>
      <c r="H4" s="1" t="s">
        <v>14</v>
      </c>
      <c r="I4" s="2"/>
      <c r="J4" s="5">
        <f>I4*3019.00</f>
        <v>0</v>
      </c>
    </row>
    <row r="5" spans="1:10" customHeight="1" ht="18">
      <c r="A5" s="1"/>
      <c r="B5" s="1">
        <v>818914</v>
      </c>
      <c r="C5" s="1" t="s">
        <v>24</v>
      </c>
      <c r="D5" s="1" t="s">
        <v>25</v>
      </c>
      <c r="E5" s="3" t="s">
        <v>26</v>
      </c>
      <c r="F5" s="1" t="s">
        <v>27</v>
      </c>
      <c r="G5" s="1" t="s">
        <v>28</v>
      </c>
      <c r="H5" s="1" t="s">
        <v>14</v>
      </c>
      <c r="I5" s="2"/>
      <c r="J5" s="5">
        <f>I5*413.00</f>
        <v>0</v>
      </c>
    </row>
    <row r="6" spans="1:10" customHeight="1" ht="18">
      <c r="A6" s="1"/>
      <c r="B6" s="1">
        <v>818915</v>
      </c>
      <c r="C6" s="1" t="s">
        <v>29</v>
      </c>
      <c r="D6" s="1" t="s">
        <v>30</v>
      </c>
      <c r="E6" s="3" t="s">
        <v>31</v>
      </c>
      <c r="F6" s="1" t="s">
        <v>32</v>
      </c>
      <c r="G6" s="1" t="s">
        <v>13</v>
      </c>
      <c r="H6" s="1" t="s">
        <v>14</v>
      </c>
      <c r="I6" s="2"/>
      <c r="J6" s="5">
        <f>I6*623.00</f>
        <v>0</v>
      </c>
    </row>
    <row r="7" spans="1:10" customHeight="1" ht="18">
      <c r="A7" s="1"/>
      <c r="B7" s="1">
        <v>818916</v>
      </c>
      <c r="C7" s="1" t="s">
        <v>33</v>
      </c>
      <c r="D7" s="1" t="s">
        <v>34</v>
      </c>
      <c r="E7" s="3" t="s">
        <v>35</v>
      </c>
      <c r="F7" s="1" t="s">
        <v>36</v>
      </c>
      <c r="G7" s="1" t="s">
        <v>13</v>
      </c>
      <c r="H7" s="1" t="s">
        <v>14</v>
      </c>
      <c r="I7" s="2"/>
      <c r="J7" s="5">
        <f>I7*937.00</f>
        <v>0</v>
      </c>
    </row>
    <row r="8" spans="1:10" customHeight="1" ht="18">
      <c r="A8" s="1"/>
      <c r="B8" s="1">
        <v>818917</v>
      </c>
      <c r="C8" s="1" t="s">
        <v>37</v>
      </c>
      <c r="D8" s="1" t="s">
        <v>38</v>
      </c>
      <c r="E8" s="3" t="s">
        <v>39</v>
      </c>
      <c r="F8" s="1" t="s">
        <v>40</v>
      </c>
      <c r="G8" s="1" t="s">
        <v>23</v>
      </c>
      <c r="H8" s="1" t="s">
        <v>14</v>
      </c>
      <c r="I8" s="2"/>
      <c r="J8" s="5">
        <f>I8*377.00</f>
        <v>0</v>
      </c>
    </row>
    <row r="9" spans="1:10" customHeight="1" ht="18">
      <c r="A9" s="1"/>
      <c r="B9" s="1">
        <v>818918</v>
      </c>
      <c r="C9" s="1" t="s">
        <v>41</v>
      </c>
      <c r="D9" s="1" t="s">
        <v>42</v>
      </c>
      <c r="E9" s="3" t="s">
        <v>43</v>
      </c>
      <c r="F9" s="1" t="s">
        <v>44</v>
      </c>
      <c r="G9" s="1" t="s">
        <v>23</v>
      </c>
      <c r="H9" s="1" t="s">
        <v>14</v>
      </c>
      <c r="I9" s="2"/>
      <c r="J9" s="5">
        <f>I9*463.00</f>
        <v>0</v>
      </c>
    </row>
    <row r="10" spans="1:10" customHeight="1" ht="18">
      <c r="A10" s="1"/>
      <c r="B10" s="1">
        <v>818919</v>
      </c>
      <c r="C10" s="1" t="s">
        <v>45</v>
      </c>
      <c r="D10" s="1" t="s">
        <v>46</v>
      </c>
      <c r="E10" s="3" t="s">
        <v>47</v>
      </c>
      <c r="F10" s="1" t="s">
        <v>48</v>
      </c>
      <c r="G10" s="1" t="s">
        <v>23</v>
      </c>
      <c r="H10" s="1" t="s">
        <v>14</v>
      </c>
      <c r="I10" s="2"/>
      <c r="J10" s="5">
        <f>I10*766.00</f>
        <v>0</v>
      </c>
    </row>
    <row r="11" spans="1:10" customHeight="1" ht="18">
      <c r="A11" s="1"/>
      <c r="B11" s="1">
        <v>818920</v>
      </c>
      <c r="C11" s="1" t="s">
        <v>49</v>
      </c>
      <c r="D11" s="1" t="s">
        <v>50</v>
      </c>
      <c r="E11" s="3" t="s">
        <v>51</v>
      </c>
      <c r="F11" s="1" t="s">
        <v>52</v>
      </c>
      <c r="G11" s="1" t="s">
        <v>23</v>
      </c>
      <c r="H11" s="1" t="s">
        <v>14</v>
      </c>
      <c r="I11" s="2"/>
      <c r="J11" s="5">
        <f>I11*1071.00</f>
        <v>0</v>
      </c>
    </row>
    <row r="12" spans="1:10" customHeight="1" ht="18">
      <c r="A12" s="1"/>
      <c r="B12" s="1">
        <v>818921</v>
      </c>
      <c r="C12" s="1" t="s">
        <v>53</v>
      </c>
      <c r="D12" s="1" t="s">
        <v>54</v>
      </c>
      <c r="E12" s="3" t="s">
        <v>55</v>
      </c>
      <c r="F12" s="1" t="s">
        <v>56</v>
      </c>
      <c r="G12" s="1" t="s">
        <v>13</v>
      </c>
      <c r="H12" s="1" t="s">
        <v>14</v>
      </c>
      <c r="I12" s="2"/>
      <c r="J12" s="5">
        <f>I12*1844.00</f>
        <v>0</v>
      </c>
    </row>
    <row r="13" spans="1:10" customHeight="1" ht="18">
      <c r="A13" s="1"/>
      <c r="B13" s="1">
        <v>818922</v>
      </c>
      <c r="C13" s="1" t="s">
        <v>57</v>
      </c>
      <c r="D13" s="1" t="s">
        <v>58</v>
      </c>
      <c r="E13" s="3" t="s">
        <v>59</v>
      </c>
      <c r="F13" s="1" t="s">
        <v>60</v>
      </c>
      <c r="G13" s="1" t="s">
        <v>13</v>
      </c>
      <c r="H13" s="1" t="s">
        <v>14</v>
      </c>
      <c r="I13" s="2"/>
      <c r="J13" s="5">
        <f>I13*2624.00</f>
        <v>0</v>
      </c>
    </row>
    <row r="14" spans="1:10" customHeight="1" ht="27">
      <c r="A14" s="1"/>
      <c r="B14" s="1">
        <v>818923</v>
      </c>
      <c r="C14" s="1" t="s">
        <v>61</v>
      </c>
      <c r="D14" s="1" t="s">
        <v>62</v>
      </c>
      <c r="E14" s="3" t="s">
        <v>63</v>
      </c>
      <c r="F14" s="1" t="s">
        <v>64</v>
      </c>
      <c r="G14" s="1" t="s">
        <v>28</v>
      </c>
      <c r="H14" s="1" t="s">
        <v>14</v>
      </c>
      <c r="I14" s="2"/>
      <c r="J14" s="5">
        <f>I14*941.00</f>
        <v>0</v>
      </c>
    </row>
    <row r="15" spans="1:10" customHeight="1" ht="27">
      <c r="A15" s="1"/>
      <c r="B15" s="1">
        <v>818924</v>
      </c>
      <c r="C15" s="1" t="s">
        <v>65</v>
      </c>
      <c r="D15" s="1" t="s">
        <v>66</v>
      </c>
      <c r="E15" s="3" t="s">
        <v>67</v>
      </c>
      <c r="F15" s="1" t="s">
        <v>68</v>
      </c>
      <c r="G15" s="1" t="s">
        <v>23</v>
      </c>
      <c r="H15" s="1" t="s">
        <v>14</v>
      </c>
      <c r="I15" s="2"/>
      <c r="J15" s="5">
        <f>I15*1355.00</f>
        <v>0</v>
      </c>
    </row>
    <row r="16" spans="1:10" customHeight="1" ht="27">
      <c r="A16" s="1"/>
      <c r="B16" s="1">
        <v>818925</v>
      </c>
      <c r="C16" s="1" t="s">
        <v>69</v>
      </c>
      <c r="D16" s="1" t="s">
        <v>70</v>
      </c>
      <c r="E16" s="3" t="s">
        <v>71</v>
      </c>
      <c r="F16" s="1" t="s">
        <v>72</v>
      </c>
      <c r="G16" s="1" t="s">
        <v>13</v>
      </c>
      <c r="H16" s="1" t="s">
        <v>14</v>
      </c>
      <c r="I16" s="2"/>
      <c r="J16" s="5">
        <f>I16*2036.00</f>
        <v>0</v>
      </c>
    </row>
    <row r="17" spans="1:10" customHeight="1" ht="27">
      <c r="A17" s="1"/>
      <c r="B17" s="1">
        <v>818926</v>
      </c>
      <c r="C17" s="1" t="s">
        <v>73</v>
      </c>
      <c r="D17" s="1" t="s">
        <v>74</v>
      </c>
      <c r="E17" s="3" t="s">
        <v>75</v>
      </c>
      <c r="F17" s="1" t="s">
        <v>76</v>
      </c>
      <c r="G17" s="1" t="s">
        <v>28</v>
      </c>
      <c r="H17" s="1" t="s">
        <v>14</v>
      </c>
      <c r="I17" s="2"/>
      <c r="J17" s="5">
        <f>I17*3048.00</f>
        <v>0</v>
      </c>
    </row>
    <row r="18" spans="1:10" customHeight="1" ht="53">
      <c r="A18" s="1"/>
      <c r="B18" s="1">
        <v>818927</v>
      </c>
      <c r="C18" s="1" t="s">
        <v>77</v>
      </c>
      <c r="D18" s="1" t="s">
        <v>78</v>
      </c>
      <c r="E18" s="3" t="s">
        <v>79</v>
      </c>
      <c r="F18" s="1" t="s">
        <v>80</v>
      </c>
      <c r="G18" s="1" t="s">
        <v>13</v>
      </c>
      <c r="H18" s="1" t="s">
        <v>14</v>
      </c>
      <c r="I18" s="2"/>
      <c r="J18" s="5">
        <f>I18*3004.00</f>
        <v>0</v>
      </c>
    </row>
    <row r="19" spans="1:10" customHeight="1" ht="53">
      <c r="A19" s="1"/>
      <c r="B19" s="1">
        <v>818928</v>
      </c>
      <c r="C19" s="1" t="s">
        <v>81</v>
      </c>
      <c r="D19" s="1" t="s">
        <v>82</v>
      </c>
      <c r="E19" s="3" t="s">
        <v>83</v>
      </c>
      <c r="F19" s="1" t="s">
        <v>84</v>
      </c>
      <c r="G19" s="1" t="s">
        <v>13</v>
      </c>
      <c r="H19" s="1" t="s">
        <v>14</v>
      </c>
      <c r="I19" s="2"/>
      <c r="J19" s="5">
        <f>I19*5218.00</f>
        <v>0</v>
      </c>
    </row>
    <row r="20" spans="1:10" customHeight="1" ht="18">
      <c r="A20" s="1"/>
      <c r="B20" s="1">
        <v>818935</v>
      </c>
      <c r="C20" s="1" t="s">
        <v>85</v>
      </c>
      <c r="D20" s="1" t="s">
        <v>86</v>
      </c>
      <c r="E20" s="3" t="s">
        <v>87</v>
      </c>
      <c r="F20" s="1" t="s">
        <v>88</v>
      </c>
      <c r="G20" s="1" t="s">
        <v>89</v>
      </c>
      <c r="H20" s="1" t="s">
        <v>14</v>
      </c>
      <c r="I20" s="2"/>
      <c r="J20" s="5">
        <f>I20*310.00</f>
        <v>0</v>
      </c>
    </row>
    <row r="21" spans="1:10" customHeight="1" ht="18">
      <c r="A21" s="1"/>
      <c r="B21" s="1">
        <v>818936</v>
      </c>
      <c r="C21" s="1" t="s">
        <v>90</v>
      </c>
      <c r="D21" s="1" t="s">
        <v>91</v>
      </c>
      <c r="E21" s="3" t="s">
        <v>92</v>
      </c>
      <c r="F21" s="1" t="s">
        <v>93</v>
      </c>
      <c r="G21" s="1" t="s">
        <v>89</v>
      </c>
      <c r="H21" s="1" t="s">
        <v>14</v>
      </c>
      <c r="I21" s="2"/>
      <c r="J21" s="5">
        <f>I21*430.36</f>
        <v>0</v>
      </c>
    </row>
    <row r="22" spans="1:10" customHeight="1" ht="18">
      <c r="A22" s="1"/>
      <c r="B22" s="1">
        <v>818937</v>
      </c>
      <c r="C22" s="1" t="s">
        <v>94</v>
      </c>
      <c r="D22" s="1" t="s">
        <v>95</v>
      </c>
      <c r="E22" s="3" t="s">
        <v>96</v>
      </c>
      <c r="F22" s="1" t="s">
        <v>97</v>
      </c>
      <c r="G22" s="1" t="s">
        <v>89</v>
      </c>
      <c r="H22" s="1" t="s">
        <v>14</v>
      </c>
      <c r="I22" s="2"/>
      <c r="J22" s="5">
        <f>I22*687.48</f>
        <v>0</v>
      </c>
    </row>
    <row r="23" spans="1:10" customHeight="1" ht="18">
      <c r="A23" s="1"/>
      <c r="B23" s="1">
        <v>818938</v>
      </c>
      <c r="C23" s="1" t="s">
        <v>98</v>
      </c>
      <c r="D23" s="1" t="s">
        <v>99</v>
      </c>
      <c r="E23" s="3" t="s">
        <v>100</v>
      </c>
      <c r="F23" s="1" t="s">
        <v>101</v>
      </c>
      <c r="G23" s="1" t="s">
        <v>89</v>
      </c>
      <c r="H23" s="1" t="s">
        <v>14</v>
      </c>
      <c r="I23" s="2"/>
      <c r="J23" s="5">
        <f>I23*1106.89</f>
        <v>0</v>
      </c>
    </row>
    <row r="24" spans="1:10" customHeight="1" ht="18">
      <c r="A24" s="1"/>
      <c r="B24" s="1">
        <v>818939</v>
      </c>
      <c r="C24" s="1" t="s">
        <v>102</v>
      </c>
      <c r="D24" s="1" t="s">
        <v>103</v>
      </c>
      <c r="E24" s="3" t="s">
        <v>104</v>
      </c>
      <c r="F24" s="1" t="s">
        <v>105</v>
      </c>
      <c r="G24" s="1" t="s">
        <v>89</v>
      </c>
      <c r="H24" s="1" t="s">
        <v>14</v>
      </c>
      <c r="I24" s="2"/>
      <c r="J24" s="5">
        <f>I24*1356.72</f>
        <v>0</v>
      </c>
    </row>
    <row r="25" spans="1:10" customHeight="1" ht="18">
      <c r="A25" s="1"/>
      <c r="B25" s="1">
        <v>818940</v>
      </c>
      <c r="C25" s="1" t="s">
        <v>106</v>
      </c>
      <c r="D25" s="1" t="s">
        <v>107</v>
      </c>
      <c r="E25" s="3" t="s">
        <v>108</v>
      </c>
      <c r="F25" s="1" t="s">
        <v>109</v>
      </c>
      <c r="G25" s="1" t="s">
        <v>89</v>
      </c>
      <c r="H25" s="1" t="s">
        <v>14</v>
      </c>
      <c r="I25" s="2"/>
      <c r="J25" s="5">
        <f>I25*2120.78</f>
        <v>0</v>
      </c>
    </row>
    <row r="26" spans="1:10" customHeight="1" ht="35">
      <c r="A26" s="1"/>
      <c r="B26" s="1">
        <v>823106</v>
      </c>
      <c r="C26" s="1" t="s">
        <v>110</v>
      </c>
      <c r="D26" s="1" t="s">
        <v>111</v>
      </c>
      <c r="E26" s="3" t="s">
        <v>112</v>
      </c>
      <c r="F26" s="1" t="s">
        <v>113</v>
      </c>
      <c r="G26" s="1" t="s">
        <v>89</v>
      </c>
      <c r="H26" s="1" t="s">
        <v>14</v>
      </c>
      <c r="I26" s="2"/>
      <c r="J26" s="5">
        <f>I26*454.06</f>
        <v>0</v>
      </c>
    </row>
    <row r="27" spans="1:10" customHeight="1" ht="35">
      <c r="A27" s="1"/>
      <c r="B27" s="1">
        <v>823107</v>
      </c>
      <c r="C27" s="1" t="s">
        <v>114</v>
      </c>
      <c r="D27" s="1" t="s">
        <v>115</v>
      </c>
      <c r="E27" s="3" t="s">
        <v>116</v>
      </c>
      <c r="F27" s="1" t="s">
        <v>117</v>
      </c>
      <c r="G27" s="1" t="s">
        <v>13</v>
      </c>
      <c r="H27" s="1" t="s">
        <v>14</v>
      </c>
      <c r="I27" s="2"/>
      <c r="J27" s="5">
        <f>I27*636.42</f>
        <v>0</v>
      </c>
    </row>
    <row r="28" spans="1:10" customHeight="1" ht="35">
      <c r="A28" s="1"/>
      <c r="B28" s="1">
        <v>823108</v>
      </c>
      <c r="C28" s="1" t="s">
        <v>118</v>
      </c>
      <c r="D28" s="1" t="s">
        <v>119</v>
      </c>
      <c r="E28" s="3" t="s">
        <v>120</v>
      </c>
      <c r="F28" s="1" t="s">
        <v>121</v>
      </c>
      <c r="G28" s="1" t="s">
        <v>13</v>
      </c>
      <c r="H28" s="1" t="s">
        <v>14</v>
      </c>
      <c r="I28" s="2"/>
      <c r="J28" s="5">
        <f>I28*311.83</f>
        <v>0</v>
      </c>
    </row>
    <row r="29" spans="1:10" customHeight="1" ht="18">
      <c r="A29" s="1"/>
      <c r="B29" s="1">
        <v>818929</v>
      </c>
      <c r="C29" s="1" t="s">
        <v>122</v>
      </c>
      <c r="D29" s="1" t="s">
        <v>123</v>
      </c>
      <c r="E29" s="3" t="s">
        <v>124</v>
      </c>
      <c r="F29" s="1" t="s">
        <v>125</v>
      </c>
      <c r="G29" s="1" t="s">
        <v>13</v>
      </c>
      <c r="H29" s="1" t="s">
        <v>14</v>
      </c>
      <c r="I29" s="2"/>
      <c r="J29" s="5">
        <f>I29*359.24</f>
        <v>0</v>
      </c>
    </row>
    <row r="30" spans="1:10" customHeight="1" ht="18">
      <c r="A30" s="1"/>
      <c r="B30" s="1">
        <v>818930</v>
      </c>
      <c r="C30" s="1" t="s">
        <v>126</v>
      </c>
      <c r="D30" s="1" t="s">
        <v>127</v>
      </c>
      <c r="E30" s="3" t="s">
        <v>128</v>
      </c>
      <c r="F30" s="1" t="s">
        <v>129</v>
      </c>
      <c r="G30" s="1" t="s">
        <v>13</v>
      </c>
      <c r="H30" s="1" t="s">
        <v>14</v>
      </c>
      <c r="I30" s="2"/>
      <c r="J30" s="5">
        <f>I30*534.30</f>
        <v>0</v>
      </c>
    </row>
    <row r="31" spans="1:10" customHeight="1" ht="18">
      <c r="A31" s="1"/>
      <c r="B31" s="1">
        <v>818931</v>
      </c>
      <c r="C31" s="1" t="s">
        <v>130</v>
      </c>
      <c r="D31" s="1" t="s">
        <v>131</v>
      </c>
      <c r="E31" s="3" t="s">
        <v>132</v>
      </c>
      <c r="F31" s="1" t="s">
        <v>133</v>
      </c>
      <c r="G31" s="1" t="s">
        <v>13</v>
      </c>
      <c r="H31" s="1" t="s">
        <v>14</v>
      </c>
      <c r="I31" s="2"/>
      <c r="J31" s="5">
        <f>I31*793.24</f>
        <v>0</v>
      </c>
    </row>
    <row r="32" spans="1:10" customHeight="1" ht="18">
      <c r="A32" s="1"/>
      <c r="B32" s="1">
        <v>818932</v>
      </c>
      <c r="C32" s="1" t="s">
        <v>134</v>
      </c>
      <c r="D32" s="1" t="s">
        <v>135</v>
      </c>
      <c r="E32" s="3" t="s">
        <v>136</v>
      </c>
      <c r="F32" s="1" t="s">
        <v>137</v>
      </c>
      <c r="G32" s="1" t="s">
        <v>13</v>
      </c>
      <c r="H32" s="1" t="s">
        <v>14</v>
      </c>
      <c r="I32" s="2"/>
      <c r="J32" s="5">
        <f>I32*1234.54</f>
        <v>0</v>
      </c>
    </row>
    <row r="33" spans="1:10" customHeight="1" ht="18">
      <c r="A33" s="1"/>
      <c r="B33" s="1">
        <v>818933</v>
      </c>
      <c r="C33" s="1" t="s">
        <v>138</v>
      </c>
      <c r="D33" s="1" t="s">
        <v>139</v>
      </c>
      <c r="E33" s="3" t="s">
        <v>140</v>
      </c>
      <c r="F33" s="1" t="s">
        <v>141</v>
      </c>
      <c r="G33" s="1" t="s">
        <v>13</v>
      </c>
      <c r="H33" s="1" t="s">
        <v>14</v>
      </c>
      <c r="I33" s="2"/>
      <c r="J33" s="5">
        <f>I33*1794.37</f>
        <v>0</v>
      </c>
    </row>
    <row r="34" spans="1:10" customHeight="1" ht="18">
      <c r="A34" s="1"/>
      <c r="B34" s="1">
        <v>818934</v>
      </c>
      <c r="C34" s="1" t="s">
        <v>142</v>
      </c>
      <c r="D34" s="1" t="s">
        <v>143</v>
      </c>
      <c r="E34" s="3" t="s">
        <v>144</v>
      </c>
      <c r="F34" s="1" t="s">
        <v>145</v>
      </c>
      <c r="G34" s="1" t="s">
        <v>13</v>
      </c>
      <c r="H34" s="1" t="s">
        <v>14</v>
      </c>
      <c r="I34" s="2"/>
      <c r="J34" s="5">
        <f>I34*2804.61</f>
        <v>0</v>
      </c>
    </row>
    <row r="35" spans="1:10" customHeight="1" ht="105">
      <c r="A35" s="1"/>
      <c r="B35" s="1">
        <v>824526</v>
      </c>
      <c r="C35" s="1" t="s">
        <v>146</v>
      </c>
      <c r="D35" s="1" t="s">
        <v>147</v>
      </c>
      <c r="E35" s="3" t="s">
        <v>148</v>
      </c>
      <c r="F35" s="1" t="s">
        <v>149</v>
      </c>
      <c r="G35" s="1" t="s">
        <v>23</v>
      </c>
      <c r="H35" s="1" t="s">
        <v>14</v>
      </c>
      <c r="I35" s="2"/>
      <c r="J35" s="5">
        <f>I35*787.77</f>
        <v>0</v>
      </c>
    </row>
    <row r="36" spans="1:10" customHeight="1" ht="105">
      <c r="A36" s="1"/>
      <c r="B36" s="1">
        <v>839444</v>
      </c>
      <c r="C36" s="1" t="s">
        <v>150</v>
      </c>
      <c r="D36" s="1" t="s">
        <v>151</v>
      </c>
      <c r="E36" s="3" t="s">
        <v>152</v>
      </c>
      <c r="F36" s="1" t="s">
        <v>149</v>
      </c>
      <c r="G36" s="1" t="s">
        <v>89</v>
      </c>
      <c r="H36" s="1" t="s">
        <v>14</v>
      </c>
      <c r="I36" s="2"/>
      <c r="J36" s="5">
        <f>I36*787.77</f>
        <v>0</v>
      </c>
    </row>
    <row r="37" spans="1:10" customHeight="1" ht="18">
      <c r="A37" s="1"/>
      <c r="B37" s="1">
        <v>837287</v>
      </c>
      <c r="C37" s="1" t="s">
        <v>153</v>
      </c>
      <c r="D37" s="1" t="s">
        <v>154</v>
      </c>
      <c r="E37" s="3" t="s">
        <v>155</v>
      </c>
      <c r="F37" s="1" t="s">
        <v>156</v>
      </c>
      <c r="G37" s="1" t="s">
        <v>89</v>
      </c>
      <c r="H37" s="1" t="s">
        <v>14</v>
      </c>
      <c r="I37" s="2"/>
      <c r="J37" s="5">
        <f>I37*1013.85</f>
        <v>0</v>
      </c>
    </row>
    <row r="38" spans="1:10" customHeight="1" ht="18">
      <c r="A38" s="1"/>
      <c r="B38" s="1">
        <v>837288</v>
      </c>
      <c r="C38" s="1" t="s">
        <v>157</v>
      </c>
      <c r="D38" s="1" t="s">
        <v>158</v>
      </c>
      <c r="E38" s="3" t="s">
        <v>159</v>
      </c>
      <c r="F38" s="1" t="s">
        <v>160</v>
      </c>
      <c r="G38" s="1" t="s">
        <v>13</v>
      </c>
      <c r="H38" s="1" t="s">
        <v>14</v>
      </c>
      <c r="I38" s="2"/>
      <c r="J38" s="5">
        <f>I38*1682.82</f>
        <v>0</v>
      </c>
    </row>
    <row r="39" spans="1:10" customHeight="1" ht="18">
      <c r="A39" s="1"/>
      <c r="B39" s="1">
        <v>833193</v>
      </c>
      <c r="C39" s="1" t="s">
        <v>161</v>
      </c>
      <c r="D39" s="1" t="s">
        <v>162</v>
      </c>
      <c r="E39" s="3" t="s">
        <v>163</v>
      </c>
      <c r="F39" s="1" t="s">
        <v>164</v>
      </c>
      <c r="G39" s="1" t="s">
        <v>89</v>
      </c>
      <c r="H39" s="1" t="s">
        <v>14</v>
      </c>
      <c r="I39" s="2"/>
      <c r="J39" s="5">
        <f>I39*362.73</f>
        <v>0</v>
      </c>
    </row>
    <row r="40" spans="1:10" customHeight="1" ht="18">
      <c r="A40" s="1"/>
      <c r="B40" s="1">
        <v>837289</v>
      </c>
      <c r="C40" s="1" t="s">
        <v>165</v>
      </c>
      <c r="D40" s="1" t="s">
        <v>166</v>
      </c>
      <c r="E40" s="3" t="s">
        <v>167</v>
      </c>
      <c r="F40" s="1" t="s">
        <v>168</v>
      </c>
      <c r="G40" s="1" t="s">
        <v>13</v>
      </c>
      <c r="H40" s="1" t="s">
        <v>14</v>
      </c>
      <c r="I40" s="2"/>
      <c r="J40" s="5">
        <f>I40*2506.39</f>
        <v>0</v>
      </c>
    </row>
    <row r="41" spans="1:10" customHeight="1" ht="18">
      <c r="A41" s="1"/>
      <c r="B41" s="1">
        <v>833194</v>
      </c>
      <c r="C41" s="1" t="s">
        <v>169</v>
      </c>
      <c r="D41" s="1" t="s">
        <v>170</v>
      </c>
      <c r="E41" s="3" t="s">
        <v>171</v>
      </c>
      <c r="F41" s="1" t="s">
        <v>172</v>
      </c>
      <c r="G41" s="1" t="s">
        <v>13</v>
      </c>
      <c r="H41" s="1" t="s">
        <v>14</v>
      </c>
      <c r="I41" s="2"/>
      <c r="J41" s="5">
        <f>I41*532.20</f>
        <v>0</v>
      </c>
    </row>
    <row r="42" spans="1:10" customHeight="1" ht="18">
      <c r="A42" s="1"/>
      <c r="B42" s="1">
        <v>833195</v>
      </c>
      <c r="C42" s="1" t="s">
        <v>173</v>
      </c>
      <c r="D42" s="1" t="s">
        <v>174</v>
      </c>
      <c r="E42" s="3" t="s">
        <v>175</v>
      </c>
      <c r="F42" s="1" t="s">
        <v>176</v>
      </c>
      <c r="G42" s="1" t="s">
        <v>28</v>
      </c>
      <c r="H42" s="1" t="s">
        <v>14</v>
      </c>
      <c r="I42" s="2"/>
      <c r="J42" s="5">
        <f>I42*746.27</f>
        <v>0</v>
      </c>
    </row>
    <row r="43" spans="1:10" customHeight="1" ht="53">
      <c r="A43" s="1"/>
      <c r="B43" s="1">
        <v>837297</v>
      </c>
      <c r="C43" s="1" t="s">
        <v>177</v>
      </c>
      <c r="D43" s="1" t="s">
        <v>178</v>
      </c>
      <c r="E43" s="3" t="s">
        <v>179</v>
      </c>
      <c r="F43" s="1" t="s">
        <v>180</v>
      </c>
      <c r="G43" s="1" t="s">
        <v>89</v>
      </c>
      <c r="H43" s="1" t="s">
        <v>14</v>
      </c>
      <c r="I43" s="2"/>
      <c r="J43" s="5">
        <f>I43*665.29</f>
        <v>0</v>
      </c>
    </row>
    <row r="44" spans="1:10" customHeight="1" ht="53">
      <c r="A44" s="1"/>
      <c r="B44" s="1">
        <v>837298</v>
      </c>
      <c r="C44" s="1" t="s">
        <v>181</v>
      </c>
      <c r="D44" s="1" t="s">
        <v>182</v>
      </c>
      <c r="E44" s="3" t="s">
        <v>183</v>
      </c>
      <c r="F44" s="1" t="s">
        <v>184</v>
      </c>
      <c r="G44" s="1" t="s">
        <v>13</v>
      </c>
      <c r="H44" s="1" t="s">
        <v>14</v>
      </c>
      <c r="I44" s="2"/>
      <c r="J44" s="5">
        <f>I44*918.41</f>
        <v>0</v>
      </c>
    </row>
    <row r="45" spans="1:10" customHeight="1" ht="27">
      <c r="A45" s="1"/>
      <c r="B45" s="1">
        <v>878733</v>
      </c>
      <c r="C45" s="1" t="s">
        <v>185</v>
      </c>
      <c r="D45" s="1"/>
      <c r="E45" s="3" t="s">
        <v>186</v>
      </c>
      <c r="F45" s="1" t="s">
        <v>187</v>
      </c>
      <c r="G45" s="1" t="s">
        <v>28</v>
      </c>
      <c r="H45" s="1" t="s">
        <v>14</v>
      </c>
      <c r="I45" s="2"/>
      <c r="J45" s="5">
        <f>I45*171.00</f>
        <v>0</v>
      </c>
    </row>
    <row r="46" spans="1:10" customHeight="1" ht="27">
      <c r="A46" s="1"/>
      <c r="B46" s="1">
        <v>878734</v>
      </c>
      <c r="C46" s="1" t="s">
        <v>188</v>
      </c>
      <c r="D46" s="1"/>
      <c r="E46" s="3" t="s">
        <v>189</v>
      </c>
      <c r="F46" s="1" t="s">
        <v>190</v>
      </c>
      <c r="G46" s="1" t="s">
        <v>13</v>
      </c>
      <c r="H46" s="1" t="s">
        <v>14</v>
      </c>
      <c r="I46" s="2"/>
      <c r="J46" s="5">
        <f>I46*247.94</f>
        <v>0</v>
      </c>
    </row>
    <row r="47" spans="1:10" customHeight="1" ht="27">
      <c r="A47" s="1"/>
      <c r="B47" s="1">
        <v>878735</v>
      </c>
      <c r="C47" s="1" t="s">
        <v>191</v>
      </c>
      <c r="D47" s="1"/>
      <c r="E47" s="3" t="s">
        <v>192</v>
      </c>
      <c r="F47" s="1" t="s">
        <v>193</v>
      </c>
      <c r="G47" s="1" t="s">
        <v>28</v>
      </c>
      <c r="H47" s="1" t="s">
        <v>14</v>
      </c>
      <c r="I47" s="2"/>
      <c r="J47" s="5">
        <f>I47*357.69</f>
        <v>0</v>
      </c>
    </row>
    <row r="48" spans="1:10" customHeight="1" ht="27">
      <c r="A48" s="1"/>
      <c r="B48" s="1">
        <v>878736</v>
      </c>
      <c r="C48" s="1" t="s">
        <v>194</v>
      </c>
      <c r="D48" s="1"/>
      <c r="E48" s="3" t="s">
        <v>195</v>
      </c>
      <c r="F48" s="1" t="s">
        <v>196</v>
      </c>
      <c r="G48" s="1" t="s">
        <v>13</v>
      </c>
      <c r="H48" s="1" t="s">
        <v>14</v>
      </c>
      <c r="I48" s="2"/>
      <c r="J48" s="5">
        <f>I48*574.27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7"/>
    <mergeCell ref="A8:A13"/>
    <mergeCell ref="A14:A17"/>
    <mergeCell ref="A18:A19"/>
    <mergeCell ref="A20:A25"/>
    <mergeCell ref="A26:A28"/>
    <mergeCell ref="A29:A34"/>
    <mergeCell ref="A37:A42"/>
    <mergeCell ref="A43:A44"/>
    <mergeCell ref="A45:A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2024-05-02T07:13:08+03:00</dcterms:created>
  <dcterms:modified xsi:type="dcterms:W3CDTF">2024-05-02T07:13:08+03:00</dcterms:modified>
  <dc:title>Untitled Spreadsheet</dc:title>
  <dc:description/>
  <dc:subject/>
  <cp:keywords/>
  <cp:category/>
</cp:coreProperties>
</file>