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<sst xmlns="http://schemas.openxmlformats.org/spreadsheetml/2006/main" uniqueCount="187">
  <si>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</si>
  <si>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</si>
  <si>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</si>
  <si>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</si>
  <si>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</si>
  <si>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</si>
  <si>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</si>
  <si>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</si>
  <si>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</si>
  <si>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</si>
  <si>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VLC-711001</t>
  </si>
  <si>
    <t>VTc.540.0.01</t>
  </si>
  <si>
    <t>Шкаф коллекторный ШРВ1 (670-760/494/125-195)</t>
  </si>
  <si>
    <t>4 397.00 руб.</t>
  </si>
  <si>
    <t>&gt;10</t>
  </si>
  <si>
    <t>шт</t>
  </si>
  <si>
    <t>VLC-711002</t>
  </si>
  <si>
    <t>VTc.540.0.02</t>
  </si>
  <si>
    <t>Шкаф коллекторный ШРВ2 (670-760/594/125-195)</t>
  </si>
  <si>
    <t>4 767.00 руб.</t>
  </si>
  <si>
    <t>VLC-711003</t>
  </si>
  <si>
    <t>VTc.540.0.03</t>
  </si>
  <si>
    <t>Шкаф коллекторный ШРВ3 (670-760/744/125-195)</t>
  </si>
  <si>
    <t>5 453.00 руб.</t>
  </si>
  <si>
    <t>VLC-711004</t>
  </si>
  <si>
    <t>VTc.540.0.04</t>
  </si>
  <si>
    <t>Шкаф коллекторный ШРВ4 (670-760/894/125-195)</t>
  </si>
  <si>
    <t>6 593.00 руб.</t>
  </si>
  <si>
    <t>&gt;25</t>
  </si>
  <si>
    <t>VLC-711005</t>
  </si>
  <si>
    <t>VTc.540.0.05</t>
  </si>
  <si>
    <t>Шкаф коллекторный ШРВ5 (670-760/1044/125-195)</t>
  </si>
  <si>
    <t>7 499.00 руб.</t>
  </si>
  <si>
    <t>VLC-711006</t>
  </si>
  <si>
    <t>VTc.540.0.06</t>
  </si>
  <si>
    <t>Шкаф коллекторный ШРВ6 (670-760/1194/125-195)</t>
  </si>
  <si>
    <t>8 479.00 руб.</t>
  </si>
  <si>
    <t>VLC-711007</t>
  </si>
  <si>
    <t>VTc.540.0.07</t>
  </si>
  <si>
    <t>Шкаф коллекторный ШРВ7 (670-760/1344/125-195)</t>
  </si>
  <si>
    <t>10 867.00 руб.</t>
  </si>
  <si>
    <t>VLC-711015</t>
  </si>
  <si>
    <t>VTc.541.0.01</t>
  </si>
  <si>
    <t>Шкаф коллекторный ШРН1 (651-691/454/120)</t>
  </si>
  <si>
    <t>3 738.00 руб.</t>
  </si>
  <si>
    <t>&gt;100</t>
  </si>
  <si>
    <t>VLC-711016</t>
  </si>
  <si>
    <t>VTc.541.0.02</t>
  </si>
  <si>
    <t>Шкаф коллекторный ШРН2 (651-691/554/120)</t>
  </si>
  <si>
    <t>4 100.00 руб.</t>
  </si>
  <si>
    <t>&gt;50</t>
  </si>
  <si>
    <t>VLC-711017</t>
  </si>
  <si>
    <t>VTc.541.0.03</t>
  </si>
  <si>
    <t>Шкаф коллекторный ШРН3 (651-691/704/120)</t>
  </si>
  <si>
    <t>4 758.00 руб.</t>
  </si>
  <si>
    <t>VLC-711018</t>
  </si>
  <si>
    <t>VTc.541.0.04</t>
  </si>
  <si>
    <t>Шкаф коллекторный ШРН4 (651-691/854/120)</t>
  </si>
  <si>
    <t>6 061.00 руб.</t>
  </si>
  <si>
    <t>VLC-711019</t>
  </si>
  <si>
    <t>VTc.541.0.05</t>
  </si>
  <si>
    <t>Шкаф коллекторный ШРН5 (651-691/1004/120)</t>
  </si>
  <si>
    <t>6 886.00 руб.</t>
  </si>
  <si>
    <t>VLC-711020</t>
  </si>
  <si>
    <t>VTc.541.0.06</t>
  </si>
  <si>
    <t>Шкаф коллекторный ШРН6 (651-691/1154/120)</t>
  </si>
  <si>
    <t>7 672.00 руб.</t>
  </si>
  <si>
    <t>VLC-711021</t>
  </si>
  <si>
    <t>VTc.541.0.07</t>
  </si>
  <si>
    <t>Шкаф коллекторный ШРН7 (651-691/1304/120)</t>
  </si>
  <si>
    <t>9 719.00 руб.</t>
  </si>
  <si>
    <t>VLC-711022</t>
  </si>
  <si>
    <t>VTc.541.D.03</t>
  </si>
  <si>
    <t>Шкаф коллекторный ШРНГ3 (651-691/704/135)</t>
  </si>
  <si>
    <t>7 411.00 руб.</t>
  </si>
  <si>
    <t>VLC-711023</t>
  </si>
  <si>
    <t>VTc.541.D.04</t>
  </si>
  <si>
    <t>Шкаф коллекторный ШРНГ4 (651-691/854/135)</t>
  </si>
  <si>
    <t>8 957.00 руб.</t>
  </si>
  <si>
    <t>VLC-711024</t>
  </si>
  <si>
    <t>VTc.541.D.05</t>
  </si>
  <si>
    <t>Шкаф коллекторный ШРНГ5 (651-691/1004/135)</t>
  </si>
  <si>
    <t>10 108.00 руб.</t>
  </si>
  <si>
    <t>VLC-711025</t>
  </si>
  <si>
    <t>VTc.541.D.06</t>
  </si>
  <si>
    <t>Шкаф коллекторный ШРНГ6 (651-691/1154/135)</t>
  </si>
  <si>
    <t>11 607.00 руб.</t>
  </si>
  <si>
    <t>VLC-711026</t>
  </si>
  <si>
    <t>VTc.541.D.07</t>
  </si>
  <si>
    <t>Шкаф коллекторный ШРНГ7 (651-691/1304/135)</t>
  </si>
  <si>
    <t>13 928.00 руб.</t>
  </si>
  <si>
    <t>VLC-711027</t>
  </si>
  <si>
    <t>VTc.541.U.03</t>
  </si>
  <si>
    <t>Шкаф коллекторный ШРНУ3 (650/700/180)</t>
  </si>
  <si>
    <t>9 702.00 руб.</t>
  </si>
  <si>
    <t>VLC-711028</t>
  </si>
  <si>
    <t>VTc.541.U.04</t>
  </si>
  <si>
    <t>Шкаф коллекторный ШРНУ4 (650/850/180)</t>
  </si>
  <si>
    <t>11 534.00 руб.</t>
  </si>
  <si>
    <t>VLC-711029</t>
  </si>
  <si>
    <t>VTc.541.U.05</t>
  </si>
  <si>
    <t>Шкаф коллекторный ШРНУ5 (650/1000/180)</t>
  </si>
  <si>
    <t>13 095.00 руб.</t>
  </si>
  <si>
    <t>VLC-711030</t>
  </si>
  <si>
    <t>VTc.541.U.06</t>
  </si>
  <si>
    <t>Шкаф коллекторный ШРНУ6 (650/1150/180)</t>
  </si>
  <si>
    <t>14 033.00 руб.</t>
  </si>
  <si>
    <t>VLC-711031</t>
  </si>
  <si>
    <t>VTc.541.U.07</t>
  </si>
  <si>
    <t>Шкаф коллекторный ШРНУ7 (650/1300/180)</t>
  </si>
  <si>
    <t>16 147.00 руб.</t>
  </si>
  <si>
    <t>WST-110001</t>
  </si>
  <si>
    <t>ШРВ-1</t>
  </si>
  <si>
    <t>Шкаф коллекторный сталь белый с замком ШРВ-1 (450х120-180х648-711)</t>
  </si>
  <si>
    <t>3 729.23 руб.</t>
  </si>
  <si>
    <t>WST-110002</t>
  </si>
  <si>
    <t>ШРВ-2</t>
  </si>
  <si>
    <t>Шкаф коллекторный сталь белый с замком ШРВ-2 (550х120-180х648-711)</t>
  </si>
  <si>
    <t>4 282.24 руб.</t>
  </si>
  <si>
    <t>WST-110003</t>
  </si>
  <si>
    <t>ШРВ-3</t>
  </si>
  <si>
    <t>Шкаф коллекторный сталь белый с замком ШРВ-3 (740х120-180х648-711)</t>
  </si>
  <si>
    <t>4 921.86 руб.</t>
  </si>
  <si>
    <t>WST-110004</t>
  </si>
  <si>
    <t>ШРВ-4</t>
  </si>
  <si>
    <t>Шкаф коллекторный сталь белый с замком ШРВ-4 (850х120-180х648-711)</t>
  </si>
  <si>
    <t>5 844.21 руб.</t>
  </si>
  <si>
    <t>WST-110005</t>
  </si>
  <si>
    <t>ШРВ-5</t>
  </si>
  <si>
    <t>Шкаф коллекторный сталь белый с замком ШРВ-5 (1000х120-180х648-711)</t>
  </si>
  <si>
    <t>6 835.90 руб.</t>
  </si>
  <si>
    <t>WST-110006</t>
  </si>
  <si>
    <t>ШРВ-6</t>
  </si>
  <si>
    <t>Шкаф коллекторный сталь белый с замком ШРВ-6 (1150х120-180х648-711)</t>
  </si>
  <si>
    <t>7 621.49 руб.</t>
  </si>
  <si>
    <t>WST-110007</t>
  </si>
  <si>
    <t>ШРВ-7</t>
  </si>
  <si>
    <t>Шкаф коллекторный сталь белый с замком ШРВ-7 (1300х120-180х648-711)</t>
  </si>
  <si>
    <t>9 098.85 руб.</t>
  </si>
  <si>
    <t>WST-110008</t>
  </si>
  <si>
    <t>ШРН-1-120</t>
  </si>
  <si>
    <t>Шкаф коллекторный сталь белый с замком ШРН-1 (450х118х652-715)</t>
  </si>
  <si>
    <t>3 309.36 руб.</t>
  </si>
  <si>
    <t>WST-110009</t>
  </si>
  <si>
    <t>ШРН-2-120</t>
  </si>
  <si>
    <t>Шкаф коллекторный сталь белый с замком ШРН-2 (550х118х652-715)</t>
  </si>
  <si>
    <t>3 547.11 руб.</t>
  </si>
  <si>
    <t>WST-110010</t>
  </si>
  <si>
    <t>ШРН-3-120</t>
  </si>
  <si>
    <t>Шкаф коллекторный сталь белый с замком ШРН-3 (697х118х652-715)</t>
  </si>
  <si>
    <t>4 295.92 руб.</t>
  </si>
  <si>
    <t>WST-110011</t>
  </si>
  <si>
    <t>ШРН-4-120</t>
  </si>
  <si>
    <t>Шкаф коллекторный сталь белый с замком ШРН-4 (848х118х652-715)</t>
  </si>
  <si>
    <t>5 075.53 руб.</t>
  </si>
  <si>
    <t>WST-110012</t>
  </si>
  <si>
    <t>ШРН-5-120</t>
  </si>
  <si>
    <t>Шкаф коллекторный сталь белый с замком ШРН-5 (998х118х652-715)</t>
  </si>
  <si>
    <t>5 624.76 руб.</t>
  </si>
  <si>
    <t>WST-110013</t>
  </si>
  <si>
    <t>ШРН-6-120</t>
  </si>
  <si>
    <t>Шкаф коллекторный сталь белый с замком ШРН-6 (1147х118х652-715)</t>
  </si>
  <si>
    <t>6 971.69 руб.</t>
  </si>
  <si>
    <t>WST-110014</t>
  </si>
  <si>
    <t>ШРН-7-120</t>
  </si>
  <si>
    <t>Шкаф коллекторный сталь белый с замком ШРН-7 (1300х118х652-715)</t>
  </si>
  <si>
    <t>8 613.54 руб.</t>
  </si>
  <si>
    <t>WST-110020</t>
  </si>
  <si>
    <t>ШРНГ-3-180</t>
  </si>
  <si>
    <t>Шкаф коллекторный наружный глубокий ШРНГ-3-180 (Ш 697 х Г 180 х В 652-715)</t>
  </si>
  <si>
    <t>4 962.29 руб.</t>
  </si>
  <si>
    <t>WST-110021</t>
  </si>
  <si>
    <t>ШРНГ-4-180</t>
  </si>
  <si>
    <t>Шкаф коллекторный наружный глубокий ШРНГ-4-180 (Ш 848 х Г 180 х В 652-715)</t>
  </si>
  <si>
    <t>5 749.02 руб.</t>
  </si>
  <si>
    <t>WST-110022</t>
  </si>
  <si>
    <t>ШРНГ-5-180</t>
  </si>
  <si>
    <t>Шкаф коллекторный наружный глубокий ШРНГ-5-180 (Ш 998 х Г 180 х В 652-715)</t>
  </si>
  <si>
    <t>6 473.30 руб.</t>
  </si>
  <si>
    <t>WST-110023</t>
  </si>
  <si>
    <t>ШРНГ-6-180</t>
  </si>
  <si>
    <t>Шкаф коллекторный наружный глубокий ШРНГ-6-180 (Ш 1147 х Г 180 х В 652-715)</t>
  </si>
  <si>
    <t>8 450.02 руб.</t>
  </si>
  <si>
    <t>WST-110024</t>
  </si>
  <si>
    <t>ШРНГ-7-180</t>
  </si>
  <si>
    <t>Шкаф коллекторный наружный глубокий ШРНГ-7-180 (Ш 1300 х Г 180 х В 652-715)</t>
  </si>
  <si>
    <t>9 663.13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</si>
</sst>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92_86a5_11e9_8101_003048fd731b_409a6958_281f_11ed_a30f_00259070b4871.jpeg"/><Relationship Id="rId2" Type="http://schemas.openxmlformats.org/officeDocument/2006/relationships/image" Target="../media/fae7feae_86a5_11e9_8101_003048fd731b_4396be6a_0312_11ef_a5a4_047c1617b1432.jpeg"/><Relationship Id="rId3" Type="http://schemas.openxmlformats.org/officeDocument/2006/relationships/image" Target="../media/fae7febc_86a5_11e9_8101_003048fd731b_409a696d_281f_11ed_a30f_00259070b4873.jpeg"/><Relationship Id="rId4" Type="http://schemas.openxmlformats.org/officeDocument/2006/relationships/image" Target="../media/4597c3c7_15b8_11ee_a46b_047c1617b143_ba6733fe_f115_11ee_a58b_047c1617b1434.jpeg"/><Relationship Id="rId5" Type="http://schemas.openxmlformats.org/officeDocument/2006/relationships/image" Target="../media/4597c3d5_15b8_11ee_a46b_047c1617b143_ba673405_f115_11ee_a58b_047c1617b1435.jpeg"/><Relationship Id="rId6" Type="http://schemas.openxmlformats.org/officeDocument/2006/relationships/image" Target="../media/a5d1f537_15f6_11ee_a46b_047c1617b143_ba67340c_f115_11ee_a58b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740" descr="Image_7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741" descr="Image_74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742" descr="Image_7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4" name="Image_743" descr="Image_7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5" name="Image_744" descr="Image_74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6" name="Image_745" descr="Image_7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SUM(J2:J44)</f>
        <v>0</v>
      </c>
      <c r="K1" s="4" t="s">
        <v>9</v>
      </c>
      <c r="L1" s="5"/>
    </row>
    <row r="2" spans="1:12">
      <c r="A2" s="1"/>
      <c r="B2" s="1">
        <v>820667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 t="s">
        <v>14</v>
      </c>
      <c r="I2" s="1">
        <v>0</v>
      </c>
      <c r="J2" s="1" t="s">
        <v>15</v>
      </c>
      <c r="K2" s="2"/>
      <c r="L2" s="5">
        <f>K2*4397.00</f>
        <v>0</v>
      </c>
    </row>
    <row r="3" spans="1:12">
      <c r="A3" s="1"/>
      <c r="B3" s="1">
        <v>820668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 t="s">
        <v>14</v>
      </c>
      <c r="I3" s="1">
        <v>0</v>
      </c>
      <c r="J3" s="1" t="s">
        <v>15</v>
      </c>
      <c r="K3" s="2"/>
      <c r="L3" s="5">
        <f>K3*4767.00</f>
        <v>0</v>
      </c>
    </row>
    <row r="4" spans="1:12">
      <c r="A4" s="1"/>
      <c r="B4" s="1">
        <v>820669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 t="s">
        <v>14</v>
      </c>
      <c r="I4" s="1">
        <v>0</v>
      </c>
      <c r="J4" s="1" t="s">
        <v>15</v>
      </c>
      <c r="K4" s="2"/>
      <c r="L4" s="5">
        <f>K4*5453.00</f>
        <v>0</v>
      </c>
    </row>
    <row r="5" spans="1:12">
      <c r="A5" s="1"/>
      <c r="B5" s="1">
        <v>820670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 t="s">
        <v>28</v>
      </c>
      <c r="I5" s="1">
        <v>0</v>
      </c>
      <c r="J5" s="1" t="s">
        <v>15</v>
      </c>
      <c r="K5" s="2"/>
      <c r="L5" s="5">
        <f>K5*6593.00</f>
        <v>0</v>
      </c>
    </row>
    <row r="6" spans="1:12">
      <c r="A6" s="1"/>
      <c r="B6" s="1">
        <v>820671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0</v>
      </c>
      <c r="H6" s="1" t="s">
        <v>28</v>
      </c>
      <c r="I6" s="1">
        <v>0</v>
      </c>
      <c r="J6" s="1" t="s">
        <v>15</v>
      </c>
      <c r="K6" s="2"/>
      <c r="L6" s="5">
        <f>K6*7499.00</f>
        <v>0</v>
      </c>
    </row>
    <row r="7" spans="1:12">
      <c r="A7" s="1"/>
      <c r="B7" s="1">
        <v>820672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 t="s">
        <v>14</v>
      </c>
      <c r="I7" s="1">
        <v>0</v>
      </c>
      <c r="J7" s="1" t="s">
        <v>15</v>
      </c>
      <c r="K7" s="2"/>
      <c r="L7" s="5">
        <f>K7*8479.00</f>
        <v>0</v>
      </c>
    </row>
    <row r="8" spans="1:12">
      <c r="A8" s="1"/>
      <c r="B8" s="1">
        <v>820673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0</v>
      </c>
      <c r="H8" s="1" t="s">
        <v>14</v>
      </c>
      <c r="I8" s="1">
        <v>0</v>
      </c>
      <c r="J8" s="1" t="s">
        <v>15</v>
      </c>
      <c r="K8" s="2"/>
      <c r="L8" s="5">
        <f>K8*10867.00</f>
        <v>0</v>
      </c>
    </row>
    <row r="9" spans="1:12">
      <c r="A9" s="1"/>
      <c r="B9" s="1">
        <v>820681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0</v>
      </c>
      <c r="H9" s="1" t="s">
        <v>45</v>
      </c>
      <c r="I9" s="1">
        <v>0</v>
      </c>
      <c r="J9" s="1" t="s">
        <v>15</v>
      </c>
      <c r="K9" s="2"/>
      <c r="L9" s="5">
        <f>K9*3738.00</f>
        <v>0</v>
      </c>
    </row>
    <row r="10" spans="1:12">
      <c r="A10" s="1"/>
      <c r="B10" s="1">
        <v>820682</v>
      </c>
      <c r="C10" s="1" t="s">
        <v>46</v>
      </c>
      <c r="D10" s="1" t="s">
        <v>47</v>
      </c>
      <c r="E10" s="3" t="s">
        <v>48</v>
      </c>
      <c r="F10" s="1" t="s">
        <v>49</v>
      </c>
      <c r="G10" s="1">
        <v>0</v>
      </c>
      <c r="H10" s="1" t="s">
        <v>50</v>
      </c>
      <c r="I10" s="1">
        <v>0</v>
      </c>
      <c r="J10" s="1" t="s">
        <v>15</v>
      </c>
      <c r="K10" s="2"/>
      <c r="L10" s="5">
        <f>K10*4100.00</f>
        <v>0</v>
      </c>
    </row>
    <row r="11" spans="1:12">
      <c r="A11" s="1"/>
      <c r="B11" s="1">
        <v>820683</v>
      </c>
      <c r="C11" s="1" t="s">
        <v>51</v>
      </c>
      <c r="D11" s="1" t="s">
        <v>52</v>
      </c>
      <c r="E11" s="3" t="s">
        <v>53</v>
      </c>
      <c r="F11" s="1" t="s">
        <v>54</v>
      </c>
      <c r="G11" s="1">
        <v>0</v>
      </c>
      <c r="H11" s="1" t="s">
        <v>28</v>
      </c>
      <c r="I11" s="1">
        <v>0</v>
      </c>
      <c r="J11" s="1" t="s">
        <v>15</v>
      </c>
      <c r="K11" s="2"/>
      <c r="L11" s="5">
        <f>K11*4758.00</f>
        <v>0</v>
      </c>
    </row>
    <row r="12" spans="1:12">
      <c r="A12" s="1"/>
      <c r="B12" s="1">
        <v>820684</v>
      </c>
      <c r="C12" s="1" t="s">
        <v>55</v>
      </c>
      <c r="D12" s="1" t="s">
        <v>56</v>
      </c>
      <c r="E12" s="3" t="s">
        <v>57</v>
      </c>
      <c r="F12" s="1" t="s">
        <v>58</v>
      </c>
      <c r="G12" s="1">
        <v>0</v>
      </c>
      <c r="H12" s="1" t="s">
        <v>14</v>
      </c>
      <c r="I12" s="1">
        <v>0</v>
      </c>
      <c r="J12" s="1" t="s">
        <v>15</v>
      </c>
      <c r="K12" s="2"/>
      <c r="L12" s="5">
        <f>K12*6061.00</f>
        <v>0</v>
      </c>
    </row>
    <row r="13" spans="1:12">
      <c r="A13" s="1"/>
      <c r="B13" s="1">
        <v>820685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0</v>
      </c>
      <c r="H13" s="1" t="s">
        <v>14</v>
      </c>
      <c r="I13" s="1">
        <v>0</v>
      </c>
      <c r="J13" s="1" t="s">
        <v>15</v>
      </c>
      <c r="K13" s="2"/>
      <c r="L13" s="5">
        <f>K13*6886.00</f>
        <v>0</v>
      </c>
    </row>
    <row r="14" spans="1:12">
      <c r="A14" s="1"/>
      <c r="B14" s="1">
        <v>820686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 t="s">
        <v>14</v>
      </c>
      <c r="I14" s="1">
        <v>0</v>
      </c>
      <c r="J14" s="1" t="s">
        <v>15</v>
      </c>
      <c r="K14" s="2"/>
      <c r="L14" s="5">
        <f>K14*7672.00</f>
        <v>0</v>
      </c>
    </row>
    <row r="15" spans="1:12">
      <c r="A15" s="1"/>
      <c r="B15" s="1">
        <v>820687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0</v>
      </c>
      <c r="H15" s="1">
        <v>9</v>
      </c>
      <c r="I15" s="1">
        <v>0</v>
      </c>
      <c r="J15" s="1" t="s">
        <v>15</v>
      </c>
      <c r="K15" s="2"/>
      <c r="L15" s="5">
        <f>K15*9719.00</f>
        <v>0</v>
      </c>
    </row>
    <row r="16" spans="1:12">
      <c r="A16" s="1"/>
      <c r="B16" s="1">
        <v>820688</v>
      </c>
      <c r="C16" s="1" t="s">
        <v>71</v>
      </c>
      <c r="D16" s="1" t="s">
        <v>72</v>
      </c>
      <c r="E16" s="3" t="s">
        <v>73</v>
      </c>
      <c r="F16" s="1" t="s">
        <v>74</v>
      </c>
      <c r="G16" s="1">
        <v>0</v>
      </c>
      <c r="H16" s="1" t="s">
        <v>14</v>
      </c>
      <c r="I16" s="1">
        <v>0</v>
      </c>
      <c r="J16" s="1" t="s">
        <v>15</v>
      </c>
      <c r="K16" s="2"/>
      <c r="L16" s="5">
        <f>K16*7411.00</f>
        <v>0</v>
      </c>
    </row>
    <row r="17" spans="1:12">
      <c r="A17" s="1"/>
      <c r="B17" s="1">
        <v>820689</v>
      </c>
      <c r="C17" s="1" t="s">
        <v>75</v>
      </c>
      <c r="D17" s="1" t="s">
        <v>76</v>
      </c>
      <c r="E17" s="3" t="s">
        <v>77</v>
      </c>
      <c r="F17" s="1" t="s">
        <v>78</v>
      </c>
      <c r="G17" s="1">
        <v>0</v>
      </c>
      <c r="H17" s="1" t="s">
        <v>14</v>
      </c>
      <c r="I17" s="1">
        <v>0</v>
      </c>
      <c r="J17" s="1" t="s">
        <v>15</v>
      </c>
      <c r="K17" s="2"/>
      <c r="L17" s="5">
        <f>K17*8957.00</f>
        <v>0</v>
      </c>
    </row>
    <row r="18" spans="1:12">
      <c r="A18" s="1"/>
      <c r="B18" s="1">
        <v>820690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0</v>
      </c>
      <c r="H18" s="1" t="s">
        <v>14</v>
      </c>
      <c r="I18" s="1">
        <v>0</v>
      </c>
      <c r="J18" s="1" t="s">
        <v>15</v>
      </c>
      <c r="K18" s="2"/>
      <c r="L18" s="5">
        <f>K18*10108.00</f>
        <v>0</v>
      </c>
    </row>
    <row r="19" spans="1:12">
      <c r="A19" s="1"/>
      <c r="B19" s="1">
        <v>820691</v>
      </c>
      <c r="C19" s="1" t="s">
        <v>83</v>
      </c>
      <c r="D19" s="1" t="s">
        <v>84</v>
      </c>
      <c r="E19" s="3" t="s">
        <v>85</v>
      </c>
      <c r="F19" s="1" t="s">
        <v>86</v>
      </c>
      <c r="G19" s="1">
        <v>0</v>
      </c>
      <c r="H19" s="1" t="s">
        <v>14</v>
      </c>
      <c r="I19" s="1">
        <v>0</v>
      </c>
      <c r="J19" s="1" t="s">
        <v>15</v>
      </c>
      <c r="K19" s="2"/>
      <c r="L19" s="5">
        <f>K19*11607.00</f>
        <v>0</v>
      </c>
    </row>
    <row r="20" spans="1:12">
      <c r="A20" s="1"/>
      <c r="B20" s="1">
        <v>820692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0</v>
      </c>
      <c r="H20" s="1">
        <v>6</v>
      </c>
      <c r="I20" s="1">
        <v>0</v>
      </c>
      <c r="J20" s="1" t="s">
        <v>15</v>
      </c>
      <c r="K20" s="2"/>
      <c r="L20" s="5">
        <f>K20*13928.00</f>
        <v>0</v>
      </c>
    </row>
    <row r="21" spans="1:12">
      <c r="A21" s="1"/>
      <c r="B21" s="1">
        <v>824491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K21*9702.00</f>
        <v>0</v>
      </c>
    </row>
    <row r="22" spans="1:12">
      <c r="A22" s="1"/>
      <c r="B22" s="1">
        <v>824492</v>
      </c>
      <c r="C22" s="1" t="s">
        <v>95</v>
      </c>
      <c r="D22" s="1" t="s">
        <v>96</v>
      </c>
      <c r="E22" s="3" t="s">
        <v>97</v>
      </c>
      <c r="F22" s="1" t="s">
        <v>98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K22*11534.00</f>
        <v>0</v>
      </c>
    </row>
    <row r="23" spans="1:12">
      <c r="A23" s="1"/>
      <c r="B23" s="1">
        <v>824493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K23*13095.00</f>
        <v>0</v>
      </c>
    </row>
    <row r="24" spans="1:12">
      <c r="A24" s="1"/>
      <c r="B24" s="1">
        <v>824494</v>
      </c>
      <c r="C24" s="1" t="s">
        <v>103</v>
      </c>
      <c r="D24" s="1" t="s">
        <v>104</v>
      </c>
      <c r="E24" s="3" t="s">
        <v>105</v>
      </c>
      <c r="F24" s="1" t="s">
        <v>106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K24*14033.00</f>
        <v>0</v>
      </c>
    </row>
    <row r="25" spans="1:12">
      <c r="A25" s="1"/>
      <c r="B25" s="1">
        <v>824495</v>
      </c>
      <c r="C25" s="1" t="s">
        <v>107</v>
      </c>
      <c r="D25" s="1" t="s">
        <v>108</v>
      </c>
      <c r="E25" s="3" t="s">
        <v>109</v>
      </c>
      <c r="F25" s="1" t="s">
        <v>110</v>
      </c>
      <c r="G25" s="1">
        <v>0</v>
      </c>
      <c r="H25" s="1">
        <v>0</v>
      </c>
      <c r="I25" s="1">
        <v>0</v>
      </c>
      <c r="J25" s="1" t="s">
        <v>15</v>
      </c>
      <c r="K25" s="2"/>
      <c r="L25" s="5">
        <f>K25*16147.00</f>
        <v>0</v>
      </c>
    </row>
    <row r="26" spans="1:12">
      <c r="A26" s="1"/>
      <c r="B26" s="1">
        <v>878609</v>
      </c>
      <c r="C26" s="1" t="s">
        <v>111</v>
      </c>
      <c r="D26" s="1" t="s">
        <v>112</v>
      </c>
      <c r="E26" s="3" t="s">
        <v>113</v>
      </c>
      <c r="F26" s="1" t="s">
        <v>114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K26*3729.23</f>
        <v>0</v>
      </c>
    </row>
    <row r="27" spans="1:12">
      <c r="A27" s="1"/>
      <c r="B27" s="1">
        <v>878610</v>
      </c>
      <c r="C27" s="1" t="s">
        <v>115</v>
      </c>
      <c r="D27" s="1" t="s">
        <v>116</v>
      </c>
      <c r="E27" s="3" t="s">
        <v>117</v>
      </c>
      <c r="F27" s="1" t="s">
        <v>118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K27*4282.24</f>
        <v>0</v>
      </c>
    </row>
    <row r="28" spans="1:12">
      <c r="A28" s="1"/>
      <c r="B28" s="1">
        <v>878611</v>
      </c>
      <c r="C28" s="1" t="s">
        <v>119</v>
      </c>
      <c r="D28" s="1" t="s">
        <v>120</v>
      </c>
      <c r="E28" s="3" t="s">
        <v>121</v>
      </c>
      <c r="F28" s="1" t="s">
        <v>122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K28*4921.86</f>
        <v>0</v>
      </c>
    </row>
    <row r="29" spans="1:12">
      <c r="A29" s="1"/>
      <c r="B29" s="1">
        <v>878612</v>
      </c>
      <c r="C29" s="1" t="s">
        <v>123</v>
      </c>
      <c r="D29" s="1" t="s">
        <v>124</v>
      </c>
      <c r="E29" s="3" t="s">
        <v>125</v>
      </c>
      <c r="F29" s="1" t="s">
        <v>126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K29*5844.21</f>
        <v>0</v>
      </c>
    </row>
    <row r="30" spans="1:12">
      <c r="A30" s="1"/>
      <c r="B30" s="1">
        <v>878613</v>
      </c>
      <c r="C30" s="1" t="s">
        <v>127</v>
      </c>
      <c r="D30" s="1" t="s">
        <v>128</v>
      </c>
      <c r="E30" s="3" t="s">
        <v>129</v>
      </c>
      <c r="F30" s="1" t="s">
        <v>130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K30*6835.90</f>
        <v>0</v>
      </c>
    </row>
    <row r="31" spans="1:12">
      <c r="A31" s="1"/>
      <c r="B31" s="1">
        <v>878614</v>
      </c>
      <c r="C31" s="1" t="s">
        <v>131</v>
      </c>
      <c r="D31" s="1" t="s">
        <v>132</v>
      </c>
      <c r="E31" s="3" t="s">
        <v>133</v>
      </c>
      <c r="F31" s="1" t="s">
        <v>134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K31*7621.49</f>
        <v>0</v>
      </c>
    </row>
    <row r="32" spans="1:12">
      <c r="A32" s="1"/>
      <c r="B32" s="1">
        <v>878615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0</v>
      </c>
      <c r="H32" s="1">
        <v>0</v>
      </c>
      <c r="I32" s="1">
        <v>0</v>
      </c>
      <c r="J32" s="1" t="s">
        <v>15</v>
      </c>
      <c r="K32" s="2"/>
      <c r="L32" s="5">
        <f>K32*9098.85</f>
        <v>0</v>
      </c>
    </row>
    <row r="33" spans="1:12">
      <c r="A33" s="1"/>
      <c r="B33" s="1">
        <v>878616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0</v>
      </c>
      <c r="H33" s="1">
        <v>0</v>
      </c>
      <c r="I33" s="1">
        <v>0</v>
      </c>
      <c r="J33" s="1" t="s">
        <v>15</v>
      </c>
      <c r="K33" s="2"/>
      <c r="L33" s="5">
        <f>K33*3309.36</f>
        <v>0</v>
      </c>
    </row>
    <row r="34" spans="1:12">
      <c r="A34" s="1"/>
      <c r="B34" s="1">
        <v>878617</v>
      </c>
      <c r="C34" s="1" t="s">
        <v>143</v>
      </c>
      <c r="D34" s="1" t="s">
        <v>144</v>
      </c>
      <c r="E34" s="3" t="s">
        <v>145</v>
      </c>
      <c r="F34" s="1" t="s">
        <v>146</v>
      </c>
      <c r="G34" s="1">
        <v>0</v>
      </c>
      <c r="H34" s="1">
        <v>0</v>
      </c>
      <c r="I34" s="1">
        <v>0</v>
      </c>
      <c r="J34" s="1" t="s">
        <v>15</v>
      </c>
      <c r="K34" s="2"/>
      <c r="L34" s="5">
        <f>K34*3547.11</f>
        <v>0</v>
      </c>
    </row>
    <row r="35" spans="1:12">
      <c r="A35" s="1"/>
      <c r="B35" s="1">
        <v>878618</v>
      </c>
      <c r="C35" s="1" t="s">
        <v>147</v>
      </c>
      <c r="D35" s="1" t="s">
        <v>148</v>
      </c>
      <c r="E35" s="3" t="s">
        <v>149</v>
      </c>
      <c r="F35" s="1" t="s">
        <v>150</v>
      </c>
      <c r="G35" s="1">
        <v>0</v>
      </c>
      <c r="H35" s="1">
        <v>0</v>
      </c>
      <c r="I35" s="1">
        <v>0</v>
      </c>
      <c r="J35" s="1" t="s">
        <v>15</v>
      </c>
      <c r="K35" s="2"/>
      <c r="L35" s="5">
        <f>K35*4295.92</f>
        <v>0</v>
      </c>
    </row>
    <row r="36" spans="1:12">
      <c r="A36" s="1"/>
      <c r="B36" s="1">
        <v>878619</v>
      </c>
      <c r="C36" s="1" t="s">
        <v>151</v>
      </c>
      <c r="D36" s="1" t="s">
        <v>152</v>
      </c>
      <c r="E36" s="3" t="s">
        <v>153</v>
      </c>
      <c r="F36" s="1" t="s">
        <v>154</v>
      </c>
      <c r="G36" s="1">
        <v>0</v>
      </c>
      <c r="H36" s="1">
        <v>0</v>
      </c>
      <c r="I36" s="1">
        <v>0</v>
      </c>
      <c r="J36" s="1" t="s">
        <v>15</v>
      </c>
      <c r="K36" s="2"/>
      <c r="L36" s="5">
        <f>K36*5075.53</f>
        <v>0</v>
      </c>
    </row>
    <row r="37" spans="1:12">
      <c r="A37" s="1"/>
      <c r="B37" s="1">
        <v>878620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0</v>
      </c>
      <c r="H37" s="1">
        <v>0</v>
      </c>
      <c r="I37" s="1">
        <v>0</v>
      </c>
      <c r="J37" s="1" t="s">
        <v>15</v>
      </c>
      <c r="K37" s="2"/>
      <c r="L37" s="5">
        <f>K37*5624.76</f>
        <v>0</v>
      </c>
    </row>
    <row r="38" spans="1:12">
      <c r="A38" s="1"/>
      <c r="B38" s="1">
        <v>878621</v>
      </c>
      <c r="C38" s="1" t="s">
        <v>159</v>
      </c>
      <c r="D38" s="1" t="s">
        <v>160</v>
      </c>
      <c r="E38" s="3" t="s">
        <v>161</v>
      </c>
      <c r="F38" s="1" t="s">
        <v>162</v>
      </c>
      <c r="G38" s="1">
        <v>0</v>
      </c>
      <c r="H38" s="1">
        <v>0</v>
      </c>
      <c r="I38" s="1">
        <v>0</v>
      </c>
      <c r="J38" s="1" t="s">
        <v>15</v>
      </c>
      <c r="K38" s="2"/>
      <c r="L38" s="5">
        <f>K38*6971.69</f>
        <v>0</v>
      </c>
    </row>
    <row r="39" spans="1:12">
      <c r="A39" s="1"/>
      <c r="B39" s="1">
        <v>878622</v>
      </c>
      <c r="C39" s="1" t="s">
        <v>163</v>
      </c>
      <c r="D39" s="1" t="s">
        <v>164</v>
      </c>
      <c r="E39" s="3" t="s">
        <v>165</v>
      </c>
      <c r="F39" s="1" t="s">
        <v>166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K39*8613.54</f>
        <v>0</v>
      </c>
    </row>
    <row r="40" spans="1:12" customHeight="1" ht="21">
      <c r="A40" s="1"/>
      <c r="B40" s="1">
        <v>878628</v>
      </c>
      <c r="C40" s="1" t="s">
        <v>167</v>
      </c>
      <c r="D40" s="1" t="s">
        <v>168</v>
      </c>
      <c r="E40" s="3" t="s">
        <v>169</v>
      </c>
      <c r="F40" s="1" t="s">
        <v>170</v>
      </c>
      <c r="G40" s="1">
        <v>0</v>
      </c>
      <c r="H40" s="1">
        <v>0</v>
      </c>
      <c r="I40" s="1">
        <v>0</v>
      </c>
      <c r="J40" s="1" t="s">
        <v>15</v>
      </c>
      <c r="K40" s="2"/>
      <c r="L40" s="5">
        <f>K40*4962.29</f>
        <v>0</v>
      </c>
    </row>
    <row r="41" spans="1:12" customHeight="1" ht="21">
      <c r="A41" s="1"/>
      <c r="B41" s="1">
        <v>878629</v>
      </c>
      <c r="C41" s="1" t="s">
        <v>171</v>
      </c>
      <c r="D41" s="1" t="s">
        <v>172</v>
      </c>
      <c r="E41" s="3" t="s">
        <v>173</v>
      </c>
      <c r="F41" s="1" t="s">
        <v>174</v>
      </c>
      <c r="G41" s="1">
        <v>0</v>
      </c>
      <c r="H41" s="1">
        <v>0</v>
      </c>
      <c r="I41" s="1">
        <v>0</v>
      </c>
      <c r="J41" s="1" t="s">
        <v>15</v>
      </c>
      <c r="K41" s="2"/>
      <c r="L41" s="5">
        <f>K41*5749.02</f>
        <v>0</v>
      </c>
    </row>
    <row r="42" spans="1:12" customHeight="1" ht="21">
      <c r="A42" s="1"/>
      <c r="B42" s="1">
        <v>878630</v>
      </c>
      <c r="C42" s="1" t="s">
        <v>175</v>
      </c>
      <c r="D42" s="1" t="s">
        <v>176</v>
      </c>
      <c r="E42" s="3" t="s">
        <v>177</v>
      </c>
      <c r="F42" s="1" t="s">
        <v>178</v>
      </c>
      <c r="G42" s="1">
        <v>0</v>
      </c>
      <c r="H42" s="1">
        <v>0</v>
      </c>
      <c r="I42" s="1">
        <v>0</v>
      </c>
      <c r="J42" s="1" t="s">
        <v>15</v>
      </c>
      <c r="K42" s="2"/>
      <c r="L42" s="5">
        <f>K42*6473.30</f>
        <v>0</v>
      </c>
    </row>
    <row r="43" spans="1:12" customHeight="1" ht="21">
      <c r="A43" s="1"/>
      <c r="B43" s="1">
        <v>878631</v>
      </c>
      <c r="C43" s="1" t="s">
        <v>179</v>
      </c>
      <c r="D43" s="1" t="s">
        <v>180</v>
      </c>
      <c r="E43" s="3" t="s">
        <v>181</v>
      </c>
      <c r="F43" s="1" t="s">
        <v>182</v>
      </c>
      <c r="G43" s="1">
        <v>0</v>
      </c>
      <c r="H43" s="1">
        <v>0</v>
      </c>
      <c r="I43" s="1">
        <v>0</v>
      </c>
      <c r="J43" s="1" t="s">
        <v>15</v>
      </c>
      <c r="K43" s="2"/>
      <c r="L43" s="5">
        <f>K43*8450.02</f>
        <v>0</v>
      </c>
    </row>
    <row r="44" spans="1:12" customHeight="1" ht="21">
      <c r="A44" s="1"/>
      <c r="B44" s="1">
        <v>878632</v>
      </c>
      <c r="C44" s="1" t="s">
        <v>183</v>
      </c>
      <c r="D44" s="1" t="s">
        <v>184</v>
      </c>
      <c r="E44" s="3" t="s">
        <v>185</v>
      </c>
      <c r="F44" s="1" t="s">
        <v>186</v>
      </c>
      <c r="G44" s="1">
        <v>0</v>
      </c>
      <c r="H44" s="1">
        <v>0</v>
      </c>
      <c r="I44" s="1">
        <v>0</v>
      </c>
      <c r="J44" s="1" t="s">
        <v>15</v>
      </c>
      <c r="K44" s="2"/>
      <c r="L44" s="5">
        <f>K44*9663.13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25"/>
    <mergeCell ref="A26:A32"/>
    <mergeCell ref="A33:A39"/>
    <mergeCell ref="A40:A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2024-11-21T09:38:15+03:00</dcterms:created>
  <dcterms:modified xsi:type="dcterms:W3CDTF">2024-11-21T09:38:15+03:00</dcterms:modified>
  <dc:title>Untitled Spreadsheet</dc:title>
  <dc:description/>
  <dc:subject/>
  <cp:keywords/>
  <cp:category/>
</cp:coreProperties>
</file>