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<sst xmlns="http://schemas.openxmlformats.org/spreadsheetml/2006/main" uniqueCount="252">
  <si>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</si>
  <si>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</si>
  <si>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</si>
  <si>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</si>
  <si>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</si>
  <si>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</si>
  <si>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</si>
  <si>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</si>
  <si>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</si>
  <si>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</si>
  <si>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BAZ-100130</t>
  </si>
  <si>
    <t>БАЗ.А10.0.15.40</t>
  </si>
  <si>
    <t>БАЗ латунь ГАЗ кран 11Б27п Ду15 вр/вр рычаг PN40 (60шт)</t>
  </si>
  <si>
    <t>349.83 руб.</t>
  </si>
  <si>
    <t>&gt;25</t>
  </si>
  <si>
    <t>шт</t>
  </si>
  <si>
    <t>BAZ-100131</t>
  </si>
  <si>
    <t>БАЗ.А10.0.20.40</t>
  </si>
  <si>
    <t>БАЗ латунь ГАЗ кран 11Б27п Ду20 вр/вр рычаг PN40 (50шт)</t>
  </si>
  <si>
    <t>529.34 руб.</t>
  </si>
  <si>
    <t>BAZ-100132</t>
  </si>
  <si>
    <t>БАЗ.А10.0.25.40</t>
  </si>
  <si>
    <t>БАЗ латунь ГАЗ кран 11Б27п Ду25 вр/вр рычаг PN40 (25шт)</t>
  </si>
  <si>
    <t>983.36 руб.</t>
  </si>
  <si>
    <t>BAZ-100133</t>
  </si>
  <si>
    <t>БАЗ.А10.0.32.40</t>
  </si>
  <si>
    <t>БАЗ латунь ГАЗ кран 11Б27п Ду32 вр/вр рычаг PN40 (15шт)</t>
  </si>
  <si>
    <t>1 631.47 руб.</t>
  </si>
  <si>
    <t>BAZ-100134</t>
  </si>
  <si>
    <t>БАЗ.А10.0.40.40</t>
  </si>
  <si>
    <t>БАЗ латунь ГАЗ кран 11Б27п Ду40 вр/вр рычаг PN40 (10шт)</t>
  </si>
  <si>
    <t>2 551.90 руб.</t>
  </si>
  <si>
    <t>BAZ-100135</t>
  </si>
  <si>
    <t>БАЗ.А10.0.50.40</t>
  </si>
  <si>
    <t>БАЗ латунь ГАЗ кран 11Б27п Ду50 вр/вр рычаг PN40 (6шт)</t>
  </si>
  <si>
    <t>3 847.27 руб.</t>
  </si>
  <si>
    <t>BAZ-100136</t>
  </si>
  <si>
    <t>БАЗ.А10.1.15.40</t>
  </si>
  <si>
    <t>БАЗ латунь ГАЗ кран 11Б27п Ду15 вр/вр бабочка PN40 (60шт)</t>
  </si>
  <si>
    <t>346.64 руб.</t>
  </si>
  <si>
    <t>BAZ-100137</t>
  </si>
  <si>
    <t>БАЗ.А10.1.20.40</t>
  </si>
  <si>
    <t>БАЗ латунь ГАЗ кран 11Б27п Ду20 вр/вр бабочка PN40 (50шт)</t>
  </si>
  <si>
    <t>BAZ-100138</t>
  </si>
  <si>
    <t>БАЗ.А10.1.25.40</t>
  </si>
  <si>
    <t>БАЗ латунь ГАЗ кран 11Б27п Ду25 вр/вр бабочка PN40 (25шт)</t>
  </si>
  <si>
    <t>1 029.35 руб.</t>
  </si>
  <si>
    <t>BAZ-100139</t>
  </si>
  <si>
    <t>БАЗ.А11.0.15.40</t>
  </si>
  <si>
    <t>БАЗ латунь ГАЗ кран 11Б27п Ду15 вр/нр рычаг PN40 (60шт)</t>
  </si>
  <si>
    <t>412.11 руб.</t>
  </si>
  <si>
    <t>&gt;50</t>
  </si>
  <si>
    <t>BAZ-100140</t>
  </si>
  <si>
    <t>БАЗ.А11.0.20.40</t>
  </si>
  <si>
    <t>БАЗ латунь ГАЗ кран 11Б27п Ду20 вр/нр рычаг PN40 (50шт)</t>
  </si>
  <si>
    <t>605.70 руб.</t>
  </si>
  <si>
    <t>BAZ-100141</t>
  </si>
  <si>
    <t>БАЗ.А11.0.25.40</t>
  </si>
  <si>
    <t>БАЗ латунь ГАЗ кран 11Б27п Ду25 вр/нр рычаг PN40 (25шт)</t>
  </si>
  <si>
    <t>1 064.16 руб.</t>
  </si>
  <si>
    <t>BAZ-100143</t>
  </si>
  <si>
    <t>БАЗ.А11.1.15.40</t>
  </si>
  <si>
    <t>БАЗ латунь ГАЗ кран 11Б27п Ду15 вр/нр бабочка PN40 (60шт)</t>
  </si>
  <si>
    <t>402.26 руб.</t>
  </si>
  <si>
    <t>BAZ-100144</t>
  </si>
  <si>
    <t>БАЗ.А11.1.20.40</t>
  </si>
  <si>
    <t>БАЗ латунь ГАЗ кран 11Б27п Ду20 вр/нр бабочка PN40 (50шт)</t>
  </si>
  <si>
    <t>611.77 руб.</t>
  </si>
  <si>
    <t>BAZ-100145</t>
  </si>
  <si>
    <t>БАЗ.А11.1.25.40</t>
  </si>
  <si>
    <t>БАЗ латунь ГАЗ кран 11Б27п Ду25 вр/нр бабочка PN40  (25шт)</t>
  </si>
  <si>
    <t>BAZ-100186</t>
  </si>
  <si>
    <t>БАЗ.А10.0.15.PN40</t>
  </si>
  <si>
    <t>БАЗ никель ГАЗ кран шаровой 11Б27п Ду15 вр/вр рычаг PN40 (96шт)</t>
  </si>
  <si>
    <t>362.07 руб.</t>
  </si>
  <si>
    <t>BAZ-100187</t>
  </si>
  <si>
    <t>БАЗ.А10.0.20.PN40</t>
  </si>
  <si>
    <t>БАЗ никель ГАЗ кран шаровой 11Б27п Ду20 вр/вр рычаг PN40 (60шт)</t>
  </si>
  <si>
    <t>547.87 руб.</t>
  </si>
  <si>
    <t>BAZ-100188</t>
  </si>
  <si>
    <t>БАЗ.А10.0.25.PN40</t>
  </si>
  <si>
    <t>БАЗ никель ГАЗ кран шаровой 11Б27п Ду25 вр/вр рычаг PN40 (25шт)</t>
  </si>
  <si>
    <t>1 017.76 руб.</t>
  </si>
  <si>
    <t>BAZ-100189</t>
  </si>
  <si>
    <t>БАЗ.А10.0.32.PN40</t>
  </si>
  <si>
    <t>БАЗ никель ГАЗ кран шаровой 11Б27п Ду32 вр/вр рычаг PN40 (16шт)</t>
  </si>
  <si>
    <t>1 688.56 руб.</t>
  </si>
  <si>
    <t>BAZ-100190</t>
  </si>
  <si>
    <t>БАЗ.А10.0.40.PN40</t>
  </si>
  <si>
    <t>БАЗ никель ГАЗ кран шаровой 11Б27п Ду40 вр/вр рычаг PN40 (10шт)</t>
  </si>
  <si>
    <t>2 641.19 руб.</t>
  </si>
  <si>
    <t>BAZ-100191</t>
  </si>
  <si>
    <t>БАЗ.А10.0.50.PN40</t>
  </si>
  <si>
    <t>БАЗ никель ГАЗ кран шаровой 11Б27п Ду50 вр/вр рычаг PN40  (6шт)</t>
  </si>
  <si>
    <t>4 212.97 руб.</t>
  </si>
  <si>
    <t>BAZ-100192</t>
  </si>
  <si>
    <t>БАЗ.А10.1.15.PN40</t>
  </si>
  <si>
    <t>БАЗ никель ГАЗ кран шаровой 11Б27п Ду15 вр/вр бабочка PN40 (96шт)</t>
  </si>
  <si>
    <t>358.78 руб.</t>
  </si>
  <si>
    <t>BAZ-100193</t>
  </si>
  <si>
    <t>БАЗ.А10.1.20.PN40</t>
  </si>
  <si>
    <t>БАЗ никель ГАЗ кран шаровой 11Б27п Ду20 вр/вр бабочка PN40 (60шт)</t>
  </si>
  <si>
    <t>BAZ-100194</t>
  </si>
  <si>
    <t>БАЗ.А10.1.25.PN40</t>
  </si>
  <si>
    <t>БАЗ никель ГАЗ кран шаровой 11Б27п Ду25 вр/вр бабочка PN40 (25шт)</t>
  </si>
  <si>
    <t>1 065.37 руб.</t>
  </si>
  <si>
    <t>BAZ-100195</t>
  </si>
  <si>
    <t>БАЗ.А11.0.15.PN40</t>
  </si>
  <si>
    <t>БАЗ никель ГАЗ кран шаровой 11Б27п Ду15 вр/нр рычаг PN40 (96шт)</t>
  </si>
  <si>
    <t>426.53 руб.</t>
  </si>
  <si>
    <t>BAZ-100196</t>
  </si>
  <si>
    <t>БАЗ.А11.0.20.PN40</t>
  </si>
  <si>
    <t>БАЗ никель ГАЗ кран шаровой 11Б27п Ду20 вр/нр рычаг PN40 (60шт)</t>
  </si>
  <si>
    <t>626.92 руб.</t>
  </si>
  <si>
    <t>BAZ-100197</t>
  </si>
  <si>
    <t>БАЗ.А11.0.25.PN40</t>
  </si>
  <si>
    <t>БАЗ никель ГАЗ кран шаровой 11Б27п Ду25 вр/нр рычаг PN40 (25шт)</t>
  </si>
  <si>
    <t>1 101.42 руб.</t>
  </si>
  <si>
    <t>BAZ-100199</t>
  </si>
  <si>
    <t>БАЗ.А11.1.15.PN40</t>
  </si>
  <si>
    <t>БАЗ никель ГАЗ кран шаровой 11Б27п Ду15 вр/нр бабочка PN40  (96шт)</t>
  </si>
  <si>
    <t>416.34 руб.</t>
  </si>
  <si>
    <t>BAZ-100200</t>
  </si>
  <si>
    <t>БАЗ.А11.1.20.PN40</t>
  </si>
  <si>
    <t>БАЗ никель ГАЗ кран шаровой 11Б27п Ду20 вр/нр бабочка PN40  (60шт)</t>
  </si>
  <si>
    <t>633.17 руб.</t>
  </si>
  <si>
    <t>BAZ-100201</t>
  </si>
  <si>
    <t>БАЗ.А11.1.25.PN40</t>
  </si>
  <si>
    <t>БАЗ никель ГАЗ кран шаровой 11Б27п Ду25 вр/нр бабочка PN40 (25шт)</t>
  </si>
  <si>
    <t>VLC-511001</t>
  </si>
  <si>
    <t>VT.271.N.04</t>
  </si>
  <si>
    <t>Кран шар. газ. VALGAS, стальная рукоятка 1/2" вн.-вн. (16 /144шт)</t>
  </si>
  <si>
    <t>674.00 руб.</t>
  </si>
  <si>
    <t>&gt;10</t>
  </si>
  <si>
    <t>VLC-511002</t>
  </si>
  <si>
    <t>VT.271.N.05</t>
  </si>
  <si>
    <t>Кран шар. газ. VALGAS, стальная рукоятка 3/4" вн.-вн. (9 /81шт)</t>
  </si>
  <si>
    <t>1 151.00 руб.</t>
  </si>
  <si>
    <t>VLC-511003</t>
  </si>
  <si>
    <t>VT.271.N.06</t>
  </si>
  <si>
    <t>Кран шар. газ. VALGAS, стальная рукоятка 1" вн.-вн. (6 /72шт)</t>
  </si>
  <si>
    <t>1 692.00 руб.</t>
  </si>
  <si>
    <t>VLC-511004</t>
  </si>
  <si>
    <t>VT.272.N.04</t>
  </si>
  <si>
    <t>Кран шар. газ. VALGAS, стальная рукоятка 1/2" вн.-нар. (16 /144шт)</t>
  </si>
  <si>
    <t>713.00 руб.</t>
  </si>
  <si>
    <t>&gt;100</t>
  </si>
  <si>
    <t>VLC-511005</t>
  </si>
  <si>
    <t>VT.272.N.05</t>
  </si>
  <si>
    <t>Кран шар. газ. VALGAS, стальная рукоятка 3/4" вн.-нар. (9 /81шт)</t>
  </si>
  <si>
    <t>1 222.00 руб.</t>
  </si>
  <si>
    <t>VLC-511006</t>
  </si>
  <si>
    <t>VT.277.N.04</t>
  </si>
  <si>
    <t>Кран шар. газ. VALGAS, рукоятка бабочка 1/2" вн.-вн. (6 /144шт)</t>
  </si>
  <si>
    <t>588.00 руб.</t>
  </si>
  <si>
    <t>VLC-511007</t>
  </si>
  <si>
    <t>VT.277.N.05</t>
  </si>
  <si>
    <t>Кран шар. газ. VALGAS, рукоятка бабочка 3/4" вн.-вн. (9 /81шт)</t>
  </si>
  <si>
    <t>1 041.00 руб.</t>
  </si>
  <si>
    <t>VLC-511008</t>
  </si>
  <si>
    <t>VT.278.N.04</t>
  </si>
  <si>
    <t>Кран шар. газ. VALGAS, рукоятка бабочка 1/2" вн.-нар. (16 /144шт)</t>
  </si>
  <si>
    <t>673.00 руб.</t>
  </si>
  <si>
    <t>&gt;500</t>
  </si>
  <si>
    <t>VLC-511009</t>
  </si>
  <si>
    <t>VT.278.N.05</t>
  </si>
  <si>
    <t>Кран шар. газ. VALGAS, рукоятка бабочка 3/4" вн.-нар. (9 /81шт)</t>
  </si>
  <si>
    <t>1 144.00 руб.</t>
  </si>
  <si>
    <t>ZAG-110001</t>
  </si>
  <si>
    <t>VRQ210-01</t>
  </si>
  <si>
    <t>Кран газовый VR вн-вн 1/2 бабочка (14/112шт)</t>
  </si>
  <si>
    <t>457.38 руб.</t>
  </si>
  <si>
    <t>ZAG-110002</t>
  </si>
  <si>
    <t>VRQ210-02</t>
  </si>
  <si>
    <t>Кран газовый VR вн-вн 3/4  бабочка (10/80шт)</t>
  </si>
  <si>
    <t>643.97 руб.</t>
  </si>
  <si>
    <t>ZAG-110003</t>
  </si>
  <si>
    <t>VRQ210-03</t>
  </si>
  <si>
    <t>Кран газовый VR вн-вн 1  бабочка (10/60шт)</t>
  </si>
  <si>
    <t>1 074.93 руб.</t>
  </si>
  <si>
    <t>ZAG-110004</t>
  </si>
  <si>
    <t>VRQ211-01</t>
  </si>
  <si>
    <t>Кран газовый VR вн-нар 1/2  бабочка (14/112шт)</t>
  </si>
  <si>
    <t>470.59 руб.</t>
  </si>
  <si>
    <t>ZAG-110005</t>
  </si>
  <si>
    <t>VRQ211-02</t>
  </si>
  <si>
    <t>Кран газовый VR вн-нар 3/4  бабочка (10/80шт)</t>
  </si>
  <si>
    <t>678.64 руб.</t>
  </si>
  <si>
    <t>ZAG-110006</t>
  </si>
  <si>
    <t>VRQ211-03</t>
  </si>
  <si>
    <t>Кран газовый VR вн-нар 1  бабочка (10/60шт)</t>
  </si>
  <si>
    <t>1 109.61 руб.</t>
  </si>
  <si>
    <t>ZAG-110007</t>
  </si>
  <si>
    <t>VRQ212-01</t>
  </si>
  <si>
    <t>Кран газовый VR вн-вн 1/2 ручка (14/112шт)</t>
  </si>
  <si>
    <t>511.87 руб.</t>
  </si>
  <si>
    <t>ZAG-110008</t>
  </si>
  <si>
    <t>VRQ212-02</t>
  </si>
  <si>
    <t>Кран газовый VR вн-вн 3/4  ручка (10/80шт)</t>
  </si>
  <si>
    <t>668.74 руб.</t>
  </si>
  <si>
    <t>ZAG-110009</t>
  </si>
  <si>
    <t>VRQ212-03</t>
  </si>
  <si>
    <t>Кран газовый VR вн-вн 1  ручка (10/60шт)</t>
  </si>
  <si>
    <t>ZAG-110010</t>
  </si>
  <si>
    <t>VRQ213-01</t>
  </si>
  <si>
    <t>Кран газовый VR вн-нар 1/2  ручка (14/112шт)</t>
  </si>
  <si>
    <t>521.78 руб.</t>
  </si>
  <si>
    <t>ZAG-110011</t>
  </si>
  <si>
    <t>VRQ213-02</t>
  </si>
  <si>
    <t>Кран газовый VR вн-нар 3/4  ручка (10/80шт)</t>
  </si>
  <si>
    <t>723.23 руб.</t>
  </si>
  <si>
    <t>ZAG-110012</t>
  </si>
  <si>
    <t>VRQ213-03</t>
  </si>
  <si>
    <t>Кран газовый VR вн-нар 1  ручка (10/60шт)</t>
  </si>
  <si>
    <t>1 152.54 руб.</t>
  </si>
  <si>
    <t>ZAG-110013</t>
  </si>
  <si>
    <t>VRQ214-01</t>
  </si>
  <si>
    <t>Кран газовый УГЛОВОЙ VIEIR вн-вн 1/2  бабочка (10/120шт)</t>
  </si>
  <si>
    <t>419.40 руб.</t>
  </si>
  <si>
    <t>ZAG-110014</t>
  </si>
  <si>
    <t>VRQ214-02</t>
  </si>
  <si>
    <t>Кран газовый УГЛОВОЙ VIEIR вн-нар 1/2  бабочка (10/120шт)</t>
  </si>
  <si>
    <t>404.54 руб.</t>
  </si>
  <si>
    <t>ZGR-000140</t>
  </si>
  <si>
    <t>GB11</t>
  </si>
  <si>
    <t>Кран шаровый газовый Zegor полнопроходной Pn40 латунь никель 1/2" вн-вн бабочка (20/120шт)</t>
  </si>
  <si>
    <t>428.53 руб.</t>
  </si>
  <si>
    <t>ZGR-000141</t>
  </si>
  <si>
    <t>GB12</t>
  </si>
  <si>
    <t>Кран шаровый газовый Zegor полнопроходной Pn40 латунь никель 3/4" вн-вн бабочка (шт)</t>
  </si>
  <si>
    <t>0.00 руб.</t>
  </si>
  <si>
    <t>ZGR-000142</t>
  </si>
  <si>
    <t>Кран шаровый газовый Zegor полнопроходной Pn40 латунь никель 1" вн-вн бабочка (шт)</t>
  </si>
  <si>
    <t>ZGR-000143</t>
  </si>
  <si>
    <t>GN11</t>
  </si>
  <si>
    <t>Кран шаровый газовый Zegor полнопроходной Pn40 латунь никель 1/2" вн-нар бабочка (20/120шт)</t>
  </si>
  <si>
    <t>449.28 руб.</t>
  </si>
  <si>
    <t>ZGR-000144</t>
  </si>
  <si>
    <t>GN12</t>
  </si>
  <si>
    <t>Кран шаровый газовый Zegor полнопроходной Pn40 латунь никель 3/4" вн-нар бабочка (шт)</t>
  </si>
  <si>
    <t>618.36 руб.</t>
  </si>
  <si>
    <t>ZGR-000145</t>
  </si>
  <si>
    <t>Кран шаровый газовый Zegor полнопроходной Pn40 латунь никель 1" вн-нар бабочка (шт)</t>
  </si>
  <si>
    <t>ZGR-000152</t>
  </si>
  <si>
    <t>GNR11</t>
  </si>
  <si>
    <t>Кран шаровый газовый Zegor полнопроходной Pn40 латунь никель 1/2" вн-нар ручка (20/120шт)</t>
  </si>
  <si>
    <t>465.23 руб.</t>
  </si>
  <si>
    <t>ZGR-000153</t>
  </si>
  <si>
    <t>GNR12</t>
  </si>
  <si>
    <t>Кран шаровый газовый Zegor полнопроходной Pn40 латунь никель 3/4" вн-нар ручка (шт)</t>
  </si>
  <si>
    <t>ZGR-000154</t>
  </si>
  <si>
    <t>Кран шаровый газовый Zegor полнопроходной Pn40 латунь никель 1" вн-нар ручка (шт)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</si>
</sst>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63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SUM(J2:J63)</f>
        <v>0</v>
      </c>
      <c r="K1" s="4" t="s">
        <v>9</v>
      </c>
      <c r="L1" s="5"/>
    </row>
    <row r="2" spans="1:12">
      <c r="A2" s="1"/>
      <c r="B2" s="1">
        <v>882432</v>
      </c>
      <c r="C2" s="1" t="s">
        <v>10</v>
      </c>
      <c r="D2" s="1" t="s">
        <v>11</v>
      </c>
      <c r="E2" s="3" t="s">
        <v>12</v>
      </c>
      <c r="F2" s="1" t="s">
        <v>13</v>
      </c>
      <c r="G2" s="1" t="s">
        <v>14</v>
      </c>
      <c r="H2" s="1">
        <v>0</v>
      </c>
      <c r="I2" s="1">
        <v>0</v>
      </c>
      <c r="J2" s="1" t="s">
        <v>15</v>
      </c>
      <c r="K2" s="2"/>
      <c r="L2" s="5">
        <f>K2*349.83</f>
        <v>0</v>
      </c>
    </row>
    <row r="3" spans="1:12">
      <c r="A3" s="1"/>
      <c r="B3" s="1">
        <v>882433</v>
      </c>
      <c r="C3" s="1" t="s">
        <v>16</v>
      </c>
      <c r="D3" s="1" t="s">
        <v>17</v>
      </c>
      <c r="E3" s="3" t="s">
        <v>18</v>
      </c>
      <c r="F3" s="1" t="s">
        <v>19</v>
      </c>
      <c r="G3" s="1">
        <v>0</v>
      </c>
      <c r="H3" s="1">
        <v>0</v>
      </c>
      <c r="I3" s="1">
        <v>0</v>
      </c>
      <c r="J3" s="1" t="s">
        <v>15</v>
      </c>
      <c r="K3" s="2"/>
      <c r="L3" s="5">
        <f>K3*529.34</f>
        <v>0</v>
      </c>
    </row>
    <row r="4" spans="1:12">
      <c r="A4" s="1"/>
      <c r="B4" s="1">
        <v>882434</v>
      </c>
      <c r="C4" s="1" t="s">
        <v>20</v>
      </c>
      <c r="D4" s="1" t="s">
        <v>21</v>
      </c>
      <c r="E4" s="3" t="s">
        <v>22</v>
      </c>
      <c r="F4" s="1" t="s">
        <v>23</v>
      </c>
      <c r="G4" s="1">
        <v>0</v>
      </c>
      <c r="H4" s="1">
        <v>0</v>
      </c>
      <c r="I4" s="1">
        <v>0</v>
      </c>
      <c r="J4" s="1" t="s">
        <v>15</v>
      </c>
      <c r="K4" s="2"/>
      <c r="L4" s="5">
        <f>K4*983.36</f>
        <v>0</v>
      </c>
    </row>
    <row r="5" spans="1:12">
      <c r="A5" s="1"/>
      <c r="B5" s="1">
        <v>882435</v>
      </c>
      <c r="C5" s="1" t="s">
        <v>24</v>
      </c>
      <c r="D5" s="1" t="s">
        <v>25</v>
      </c>
      <c r="E5" s="3" t="s">
        <v>26</v>
      </c>
      <c r="F5" s="1" t="s">
        <v>27</v>
      </c>
      <c r="G5" s="1">
        <v>0</v>
      </c>
      <c r="H5" s="1">
        <v>0</v>
      </c>
      <c r="I5" s="1">
        <v>0</v>
      </c>
      <c r="J5" s="1" t="s">
        <v>15</v>
      </c>
      <c r="K5" s="2"/>
      <c r="L5" s="5">
        <f>K5*1631.47</f>
        <v>0</v>
      </c>
    </row>
    <row r="6" spans="1:12">
      <c r="A6" s="1"/>
      <c r="B6" s="1">
        <v>882436</v>
      </c>
      <c r="C6" s="1" t="s">
        <v>28</v>
      </c>
      <c r="D6" s="1" t="s">
        <v>29</v>
      </c>
      <c r="E6" s="3" t="s">
        <v>30</v>
      </c>
      <c r="F6" s="1" t="s">
        <v>31</v>
      </c>
      <c r="G6" s="1">
        <v>0</v>
      </c>
      <c r="H6" s="1">
        <v>0</v>
      </c>
      <c r="I6" s="1">
        <v>0</v>
      </c>
      <c r="J6" s="1" t="s">
        <v>15</v>
      </c>
      <c r="K6" s="2"/>
      <c r="L6" s="5">
        <f>K6*2551.90</f>
        <v>0</v>
      </c>
    </row>
    <row r="7" spans="1:12">
      <c r="A7" s="1"/>
      <c r="B7" s="1">
        <v>882437</v>
      </c>
      <c r="C7" s="1" t="s">
        <v>32</v>
      </c>
      <c r="D7" s="1" t="s">
        <v>33</v>
      </c>
      <c r="E7" s="3" t="s">
        <v>34</v>
      </c>
      <c r="F7" s="1" t="s">
        <v>35</v>
      </c>
      <c r="G7" s="1">
        <v>0</v>
      </c>
      <c r="H7" s="1">
        <v>0</v>
      </c>
      <c r="I7" s="1">
        <v>0</v>
      </c>
      <c r="J7" s="1" t="s">
        <v>15</v>
      </c>
      <c r="K7" s="2"/>
      <c r="L7" s="5">
        <f>K7*3847.27</f>
        <v>0</v>
      </c>
    </row>
    <row r="8" spans="1:12">
      <c r="A8" s="1"/>
      <c r="B8" s="1">
        <v>882438</v>
      </c>
      <c r="C8" s="1" t="s">
        <v>36</v>
      </c>
      <c r="D8" s="1" t="s">
        <v>37</v>
      </c>
      <c r="E8" s="3" t="s">
        <v>38</v>
      </c>
      <c r="F8" s="1" t="s">
        <v>39</v>
      </c>
      <c r="G8" s="1" t="s">
        <v>14</v>
      </c>
      <c r="H8" s="1">
        <v>0</v>
      </c>
      <c r="I8" s="1">
        <v>0</v>
      </c>
      <c r="J8" s="1" t="s">
        <v>15</v>
      </c>
      <c r="K8" s="2"/>
      <c r="L8" s="5">
        <f>K8*346.64</f>
        <v>0</v>
      </c>
    </row>
    <row r="9" spans="1:12">
      <c r="A9" s="1"/>
      <c r="B9" s="1">
        <v>882439</v>
      </c>
      <c r="C9" s="1" t="s">
        <v>40</v>
      </c>
      <c r="D9" s="1" t="s">
        <v>41</v>
      </c>
      <c r="E9" s="3" t="s">
        <v>42</v>
      </c>
      <c r="F9" s="1" t="s">
        <v>19</v>
      </c>
      <c r="G9" s="1">
        <v>0</v>
      </c>
      <c r="H9" s="1">
        <v>0</v>
      </c>
      <c r="I9" s="1">
        <v>0</v>
      </c>
      <c r="J9" s="1" t="s">
        <v>15</v>
      </c>
      <c r="K9" s="2"/>
      <c r="L9" s="5">
        <f>K9*529.34</f>
        <v>0</v>
      </c>
    </row>
    <row r="10" spans="1:12">
      <c r="A10" s="1"/>
      <c r="B10" s="1">
        <v>882440</v>
      </c>
      <c r="C10" s="1" t="s">
        <v>43</v>
      </c>
      <c r="D10" s="1" t="s">
        <v>44</v>
      </c>
      <c r="E10" s="3" t="s">
        <v>45</v>
      </c>
      <c r="F10" s="1" t="s">
        <v>46</v>
      </c>
      <c r="G10" s="1">
        <v>0</v>
      </c>
      <c r="H10" s="1">
        <v>0</v>
      </c>
      <c r="I10" s="1">
        <v>0</v>
      </c>
      <c r="J10" s="1" t="s">
        <v>15</v>
      </c>
      <c r="K10" s="2"/>
      <c r="L10" s="5">
        <f>K10*1029.35</f>
        <v>0</v>
      </c>
    </row>
    <row r="11" spans="1:12">
      <c r="A11" s="1"/>
      <c r="B11" s="1">
        <v>882441</v>
      </c>
      <c r="C11" s="1" t="s">
        <v>47</v>
      </c>
      <c r="D11" s="1" t="s">
        <v>48</v>
      </c>
      <c r="E11" s="3" t="s">
        <v>49</v>
      </c>
      <c r="F11" s="1" t="s">
        <v>50</v>
      </c>
      <c r="G11" s="1">
        <v>-20</v>
      </c>
      <c r="H11" s="1">
        <v>0</v>
      </c>
      <c r="I11" s="1" t="s">
        <v>51</v>
      </c>
      <c r="J11" s="1" t="s">
        <v>15</v>
      </c>
      <c r="K11" s="2"/>
      <c r="L11" s="5">
        <f>K11*412.11</f>
        <v>0</v>
      </c>
    </row>
    <row r="12" spans="1:12">
      <c r="A12" s="1"/>
      <c r="B12" s="1">
        <v>882442</v>
      </c>
      <c r="C12" s="1" t="s">
        <v>52</v>
      </c>
      <c r="D12" s="1" t="s">
        <v>53</v>
      </c>
      <c r="E12" s="3" t="s">
        <v>54</v>
      </c>
      <c r="F12" s="1" t="s">
        <v>55</v>
      </c>
      <c r="G12" s="1">
        <v>0</v>
      </c>
      <c r="H12" s="1">
        <v>0</v>
      </c>
      <c r="I12" s="1">
        <v>0</v>
      </c>
      <c r="J12" s="1" t="s">
        <v>15</v>
      </c>
      <c r="K12" s="2"/>
      <c r="L12" s="5">
        <f>K12*605.70</f>
        <v>0</v>
      </c>
    </row>
    <row r="13" spans="1:12">
      <c r="A13" s="1"/>
      <c r="B13" s="1">
        <v>882443</v>
      </c>
      <c r="C13" s="1" t="s">
        <v>56</v>
      </c>
      <c r="D13" s="1" t="s">
        <v>57</v>
      </c>
      <c r="E13" s="3" t="s">
        <v>58</v>
      </c>
      <c r="F13" s="1" t="s">
        <v>59</v>
      </c>
      <c r="G13" s="1">
        <v>0</v>
      </c>
      <c r="H13" s="1">
        <v>0</v>
      </c>
      <c r="I13" s="1">
        <v>0</v>
      </c>
      <c r="J13" s="1" t="s">
        <v>15</v>
      </c>
      <c r="K13" s="2"/>
      <c r="L13" s="5">
        <f>K13*1064.16</f>
        <v>0</v>
      </c>
    </row>
    <row r="14" spans="1:12">
      <c r="A14" s="1"/>
      <c r="B14" s="1">
        <v>882444</v>
      </c>
      <c r="C14" s="1" t="s">
        <v>60</v>
      </c>
      <c r="D14" s="1" t="s">
        <v>61</v>
      </c>
      <c r="E14" s="3" t="s">
        <v>62</v>
      </c>
      <c r="F14" s="1" t="s">
        <v>63</v>
      </c>
      <c r="G14" s="1" t="s">
        <v>14</v>
      </c>
      <c r="H14" s="1">
        <v>0</v>
      </c>
      <c r="I14" s="1">
        <v>0</v>
      </c>
      <c r="J14" s="1" t="s">
        <v>15</v>
      </c>
      <c r="K14" s="2"/>
      <c r="L14" s="5">
        <f>K14*402.26</f>
        <v>0</v>
      </c>
    </row>
    <row r="15" spans="1:12">
      <c r="A15" s="1"/>
      <c r="B15" s="1">
        <v>882445</v>
      </c>
      <c r="C15" s="1" t="s">
        <v>64</v>
      </c>
      <c r="D15" s="1" t="s">
        <v>65</v>
      </c>
      <c r="E15" s="3" t="s">
        <v>66</v>
      </c>
      <c r="F15" s="1" t="s">
        <v>67</v>
      </c>
      <c r="G15" s="1">
        <v>0</v>
      </c>
      <c r="H15" s="1">
        <v>0</v>
      </c>
      <c r="I15" s="1">
        <v>0</v>
      </c>
      <c r="J15" s="1" t="s">
        <v>15</v>
      </c>
      <c r="K15" s="2"/>
      <c r="L15" s="5">
        <f>K15*611.77</f>
        <v>0</v>
      </c>
    </row>
    <row r="16" spans="1:12">
      <c r="A16" s="1"/>
      <c r="B16" s="1">
        <v>882446</v>
      </c>
      <c r="C16" s="1" t="s">
        <v>68</v>
      </c>
      <c r="D16" s="1" t="s">
        <v>69</v>
      </c>
      <c r="E16" s="3" t="s">
        <v>70</v>
      </c>
      <c r="F16" s="1" t="s">
        <v>59</v>
      </c>
      <c r="G16" s="1">
        <v>0</v>
      </c>
      <c r="H16" s="1">
        <v>0</v>
      </c>
      <c r="I16" s="1">
        <v>0</v>
      </c>
      <c r="J16" s="1" t="s">
        <v>15</v>
      </c>
      <c r="K16" s="2"/>
      <c r="L16" s="5">
        <f>K16*1064.16</f>
        <v>0</v>
      </c>
    </row>
    <row r="17" spans="1:12">
      <c r="A17" s="1"/>
      <c r="B17" s="1">
        <v>882475</v>
      </c>
      <c r="C17" s="1" t="s">
        <v>71</v>
      </c>
      <c r="D17" s="1" t="s">
        <v>72</v>
      </c>
      <c r="E17" s="3" t="s">
        <v>73</v>
      </c>
      <c r="F17" s="1" t="s">
        <v>74</v>
      </c>
      <c r="G17" s="1">
        <v>0</v>
      </c>
      <c r="H17" s="1">
        <v>0</v>
      </c>
      <c r="I17" s="1">
        <v>0</v>
      </c>
      <c r="J17" s="1" t="s">
        <v>15</v>
      </c>
      <c r="K17" s="2"/>
      <c r="L17" s="5">
        <f>K17*362.07</f>
        <v>0</v>
      </c>
    </row>
    <row r="18" spans="1:12">
      <c r="A18" s="1"/>
      <c r="B18" s="1">
        <v>882476</v>
      </c>
      <c r="C18" s="1" t="s">
        <v>75</v>
      </c>
      <c r="D18" s="1" t="s">
        <v>76</v>
      </c>
      <c r="E18" s="3" t="s">
        <v>77</v>
      </c>
      <c r="F18" s="1" t="s">
        <v>78</v>
      </c>
      <c r="G18" s="1">
        <v>0</v>
      </c>
      <c r="H18" s="1">
        <v>0</v>
      </c>
      <c r="I18" s="1">
        <v>0</v>
      </c>
      <c r="J18" s="1" t="s">
        <v>15</v>
      </c>
      <c r="K18" s="2"/>
      <c r="L18" s="5">
        <f>K18*547.87</f>
        <v>0</v>
      </c>
    </row>
    <row r="19" spans="1:12">
      <c r="A19" s="1"/>
      <c r="B19" s="1">
        <v>882477</v>
      </c>
      <c r="C19" s="1" t="s">
        <v>79</v>
      </c>
      <c r="D19" s="1" t="s">
        <v>80</v>
      </c>
      <c r="E19" s="3" t="s">
        <v>81</v>
      </c>
      <c r="F19" s="1" t="s">
        <v>82</v>
      </c>
      <c r="G19" s="1">
        <v>0</v>
      </c>
      <c r="H19" s="1">
        <v>0</v>
      </c>
      <c r="I19" s="1">
        <v>0</v>
      </c>
      <c r="J19" s="1" t="s">
        <v>15</v>
      </c>
      <c r="K19" s="2"/>
      <c r="L19" s="5">
        <f>K19*1017.76</f>
        <v>0</v>
      </c>
    </row>
    <row r="20" spans="1:12">
      <c r="A20" s="1"/>
      <c r="B20" s="1">
        <v>882478</v>
      </c>
      <c r="C20" s="1" t="s">
        <v>83</v>
      </c>
      <c r="D20" s="1" t="s">
        <v>84</v>
      </c>
      <c r="E20" s="3" t="s">
        <v>85</v>
      </c>
      <c r="F20" s="1" t="s">
        <v>86</v>
      </c>
      <c r="G20" s="1">
        <v>0</v>
      </c>
      <c r="H20" s="1">
        <v>0</v>
      </c>
      <c r="I20" s="1">
        <v>0</v>
      </c>
      <c r="J20" s="1" t="s">
        <v>15</v>
      </c>
      <c r="K20" s="2"/>
      <c r="L20" s="5">
        <f>K20*1688.56</f>
        <v>0</v>
      </c>
    </row>
    <row r="21" spans="1:12">
      <c r="A21" s="1"/>
      <c r="B21" s="1">
        <v>882479</v>
      </c>
      <c r="C21" s="1" t="s">
        <v>87</v>
      </c>
      <c r="D21" s="1" t="s">
        <v>88</v>
      </c>
      <c r="E21" s="3" t="s">
        <v>89</v>
      </c>
      <c r="F21" s="1" t="s">
        <v>90</v>
      </c>
      <c r="G21" s="1">
        <v>0</v>
      </c>
      <c r="H21" s="1">
        <v>0</v>
      </c>
      <c r="I21" s="1">
        <v>0</v>
      </c>
      <c r="J21" s="1" t="s">
        <v>15</v>
      </c>
      <c r="K21" s="2"/>
      <c r="L21" s="5">
        <f>K21*2641.19</f>
        <v>0</v>
      </c>
    </row>
    <row r="22" spans="1:12">
      <c r="A22" s="1"/>
      <c r="B22" s="1">
        <v>882480</v>
      </c>
      <c r="C22" s="1" t="s">
        <v>91</v>
      </c>
      <c r="D22" s="1" t="s">
        <v>92</v>
      </c>
      <c r="E22" s="3" t="s">
        <v>93</v>
      </c>
      <c r="F22" s="1" t="s">
        <v>94</v>
      </c>
      <c r="G22" s="1">
        <v>0</v>
      </c>
      <c r="H22" s="1">
        <v>0</v>
      </c>
      <c r="I22" s="1">
        <v>0</v>
      </c>
      <c r="J22" s="1" t="s">
        <v>15</v>
      </c>
      <c r="K22" s="2"/>
      <c r="L22" s="5">
        <f>K22*4212.97</f>
        <v>0</v>
      </c>
    </row>
    <row r="23" spans="1:12">
      <c r="A23" s="1"/>
      <c r="B23" s="1">
        <v>882481</v>
      </c>
      <c r="C23" s="1" t="s">
        <v>95</v>
      </c>
      <c r="D23" s="1" t="s">
        <v>96</v>
      </c>
      <c r="E23" s="3" t="s">
        <v>97</v>
      </c>
      <c r="F23" s="1" t="s">
        <v>98</v>
      </c>
      <c r="G23" s="1">
        <v>0</v>
      </c>
      <c r="H23" s="1">
        <v>0</v>
      </c>
      <c r="I23" s="1">
        <v>0</v>
      </c>
      <c r="J23" s="1" t="s">
        <v>15</v>
      </c>
      <c r="K23" s="2"/>
      <c r="L23" s="5">
        <f>K23*358.78</f>
        <v>0</v>
      </c>
    </row>
    <row r="24" spans="1:12">
      <c r="A24" s="1"/>
      <c r="B24" s="1">
        <v>882482</v>
      </c>
      <c r="C24" s="1" t="s">
        <v>99</v>
      </c>
      <c r="D24" s="1" t="s">
        <v>100</v>
      </c>
      <c r="E24" s="3" t="s">
        <v>101</v>
      </c>
      <c r="F24" s="1" t="s">
        <v>78</v>
      </c>
      <c r="G24" s="1">
        <v>0</v>
      </c>
      <c r="H24" s="1">
        <v>0</v>
      </c>
      <c r="I24" s="1">
        <v>0</v>
      </c>
      <c r="J24" s="1" t="s">
        <v>15</v>
      </c>
      <c r="K24" s="2"/>
      <c r="L24" s="5">
        <f>K24*547.87</f>
        <v>0</v>
      </c>
    </row>
    <row r="25" spans="1:12">
      <c r="A25" s="1"/>
      <c r="B25" s="1">
        <v>882483</v>
      </c>
      <c r="C25" s="1" t="s">
        <v>102</v>
      </c>
      <c r="D25" s="1" t="s">
        <v>103</v>
      </c>
      <c r="E25" s="3" t="s">
        <v>104</v>
      </c>
      <c r="F25" s="1" t="s">
        <v>105</v>
      </c>
      <c r="G25" s="1">
        <v>0</v>
      </c>
      <c r="H25" s="1">
        <v>0</v>
      </c>
      <c r="I25" s="1">
        <v>0</v>
      </c>
      <c r="J25" s="1" t="s">
        <v>15</v>
      </c>
      <c r="K25" s="2"/>
      <c r="L25" s="5">
        <f>K25*1065.37</f>
        <v>0</v>
      </c>
    </row>
    <row r="26" spans="1:12">
      <c r="A26" s="1"/>
      <c r="B26" s="1">
        <v>882484</v>
      </c>
      <c r="C26" s="1" t="s">
        <v>106</v>
      </c>
      <c r="D26" s="1" t="s">
        <v>107</v>
      </c>
      <c r="E26" s="3" t="s">
        <v>108</v>
      </c>
      <c r="F26" s="1" t="s">
        <v>109</v>
      </c>
      <c r="G26" s="1">
        <v>0</v>
      </c>
      <c r="H26" s="1">
        <v>0</v>
      </c>
      <c r="I26" s="1">
        <v>0</v>
      </c>
      <c r="J26" s="1" t="s">
        <v>15</v>
      </c>
      <c r="K26" s="2"/>
      <c r="L26" s="5">
        <f>K26*426.53</f>
        <v>0</v>
      </c>
    </row>
    <row r="27" spans="1:12">
      <c r="A27" s="1"/>
      <c r="B27" s="1">
        <v>882485</v>
      </c>
      <c r="C27" s="1" t="s">
        <v>110</v>
      </c>
      <c r="D27" s="1" t="s">
        <v>111</v>
      </c>
      <c r="E27" s="3" t="s">
        <v>112</v>
      </c>
      <c r="F27" s="1" t="s">
        <v>113</v>
      </c>
      <c r="G27" s="1">
        <v>0</v>
      </c>
      <c r="H27" s="1">
        <v>0</v>
      </c>
      <c r="I27" s="1">
        <v>0</v>
      </c>
      <c r="J27" s="1" t="s">
        <v>15</v>
      </c>
      <c r="K27" s="2"/>
      <c r="L27" s="5">
        <f>K27*626.92</f>
        <v>0</v>
      </c>
    </row>
    <row r="28" spans="1:12">
      <c r="A28" s="1"/>
      <c r="B28" s="1">
        <v>882486</v>
      </c>
      <c r="C28" s="1" t="s">
        <v>114</v>
      </c>
      <c r="D28" s="1" t="s">
        <v>115</v>
      </c>
      <c r="E28" s="3" t="s">
        <v>116</v>
      </c>
      <c r="F28" s="1" t="s">
        <v>117</v>
      </c>
      <c r="G28" s="1">
        <v>0</v>
      </c>
      <c r="H28" s="1">
        <v>0</v>
      </c>
      <c r="I28" s="1">
        <v>0</v>
      </c>
      <c r="J28" s="1" t="s">
        <v>15</v>
      </c>
      <c r="K28" s="2"/>
      <c r="L28" s="5">
        <f>K28*1101.42</f>
        <v>0</v>
      </c>
    </row>
    <row r="29" spans="1:12">
      <c r="A29" s="1"/>
      <c r="B29" s="1">
        <v>882487</v>
      </c>
      <c r="C29" s="1" t="s">
        <v>118</v>
      </c>
      <c r="D29" s="1" t="s">
        <v>119</v>
      </c>
      <c r="E29" s="3" t="s">
        <v>120</v>
      </c>
      <c r="F29" s="1" t="s">
        <v>121</v>
      </c>
      <c r="G29" s="1">
        <v>0</v>
      </c>
      <c r="H29" s="1">
        <v>0</v>
      </c>
      <c r="I29" s="1">
        <v>0</v>
      </c>
      <c r="J29" s="1" t="s">
        <v>15</v>
      </c>
      <c r="K29" s="2"/>
      <c r="L29" s="5">
        <f>K29*416.34</f>
        <v>0</v>
      </c>
    </row>
    <row r="30" spans="1:12">
      <c r="A30" s="1"/>
      <c r="B30" s="1">
        <v>882488</v>
      </c>
      <c r="C30" s="1" t="s">
        <v>122</v>
      </c>
      <c r="D30" s="1" t="s">
        <v>123</v>
      </c>
      <c r="E30" s="3" t="s">
        <v>124</v>
      </c>
      <c r="F30" s="1" t="s">
        <v>125</v>
      </c>
      <c r="G30" s="1">
        <v>0</v>
      </c>
      <c r="H30" s="1">
        <v>0</v>
      </c>
      <c r="I30" s="1">
        <v>0</v>
      </c>
      <c r="J30" s="1" t="s">
        <v>15</v>
      </c>
      <c r="K30" s="2"/>
      <c r="L30" s="5">
        <f>K30*633.17</f>
        <v>0</v>
      </c>
    </row>
    <row r="31" spans="1:12">
      <c r="A31" s="1"/>
      <c r="B31" s="1">
        <v>882489</v>
      </c>
      <c r="C31" s="1" t="s">
        <v>126</v>
      </c>
      <c r="D31" s="1" t="s">
        <v>127</v>
      </c>
      <c r="E31" s="3" t="s">
        <v>128</v>
      </c>
      <c r="F31" s="1" t="s">
        <v>117</v>
      </c>
      <c r="G31" s="1">
        <v>0</v>
      </c>
      <c r="H31" s="1">
        <v>0</v>
      </c>
      <c r="I31" s="1">
        <v>0</v>
      </c>
      <c r="J31" s="1" t="s">
        <v>15</v>
      </c>
      <c r="K31" s="2"/>
      <c r="L31" s="5">
        <f>K31*1101.42</f>
        <v>0</v>
      </c>
    </row>
    <row r="32" spans="1:12">
      <c r="A32" s="1"/>
      <c r="B32" s="1">
        <v>810944</v>
      </c>
      <c r="C32" s="1" t="s">
        <v>129</v>
      </c>
      <c r="D32" s="1" t="s">
        <v>130</v>
      </c>
      <c r="E32" s="3" t="s">
        <v>131</v>
      </c>
      <c r="F32" s="1" t="s">
        <v>132</v>
      </c>
      <c r="G32" s="1" t="s">
        <v>133</v>
      </c>
      <c r="H32" s="1">
        <v>0</v>
      </c>
      <c r="I32" s="1">
        <v>0</v>
      </c>
      <c r="J32" s="1" t="s">
        <v>15</v>
      </c>
      <c r="K32" s="2"/>
      <c r="L32" s="5">
        <f>K32*674.00</f>
        <v>0</v>
      </c>
    </row>
    <row r="33" spans="1:12">
      <c r="A33" s="1"/>
      <c r="B33" s="1">
        <v>810945</v>
      </c>
      <c r="C33" s="1" t="s">
        <v>134</v>
      </c>
      <c r="D33" s="1" t="s">
        <v>135</v>
      </c>
      <c r="E33" s="3" t="s">
        <v>136</v>
      </c>
      <c r="F33" s="1" t="s">
        <v>137</v>
      </c>
      <c r="G33" s="1">
        <v>5</v>
      </c>
      <c r="H33" s="1">
        <v>0</v>
      </c>
      <c r="I33" s="1">
        <v>0</v>
      </c>
      <c r="J33" s="1" t="s">
        <v>15</v>
      </c>
      <c r="K33" s="2"/>
      <c r="L33" s="5">
        <f>K33*1151.00</f>
        <v>0</v>
      </c>
    </row>
    <row r="34" spans="1:12">
      <c r="A34" s="1"/>
      <c r="B34" s="1">
        <v>810946</v>
      </c>
      <c r="C34" s="1" t="s">
        <v>138</v>
      </c>
      <c r="D34" s="1" t="s">
        <v>139</v>
      </c>
      <c r="E34" s="3" t="s">
        <v>140</v>
      </c>
      <c r="F34" s="1" t="s">
        <v>141</v>
      </c>
      <c r="G34" s="1">
        <v>0</v>
      </c>
      <c r="H34" s="1">
        <v>0</v>
      </c>
      <c r="I34" s="1">
        <v>0</v>
      </c>
      <c r="J34" s="1" t="s">
        <v>15</v>
      </c>
      <c r="K34" s="2"/>
      <c r="L34" s="5">
        <f>K34*1692.00</f>
        <v>0</v>
      </c>
    </row>
    <row r="35" spans="1:12">
      <c r="A35" s="1"/>
      <c r="B35" s="1">
        <v>810947</v>
      </c>
      <c r="C35" s="1" t="s">
        <v>142</v>
      </c>
      <c r="D35" s="1" t="s">
        <v>143</v>
      </c>
      <c r="E35" s="3" t="s">
        <v>144</v>
      </c>
      <c r="F35" s="1" t="s">
        <v>145</v>
      </c>
      <c r="G35" s="1">
        <v>0</v>
      </c>
      <c r="H35" s="1" t="s">
        <v>146</v>
      </c>
      <c r="I35" s="1">
        <v>0</v>
      </c>
      <c r="J35" s="1" t="s">
        <v>15</v>
      </c>
      <c r="K35" s="2"/>
      <c r="L35" s="5">
        <f>K35*713.00</f>
        <v>0</v>
      </c>
    </row>
    <row r="36" spans="1:12">
      <c r="A36" s="1"/>
      <c r="B36" s="1">
        <v>810948</v>
      </c>
      <c r="C36" s="1" t="s">
        <v>147</v>
      </c>
      <c r="D36" s="1" t="s">
        <v>148</v>
      </c>
      <c r="E36" s="3" t="s">
        <v>149</v>
      </c>
      <c r="F36" s="1" t="s">
        <v>150</v>
      </c>
      <c r="G36" s="1" t="s">
        <v>133</v>
      </c>
      <c r="H36" s="1">
        <v>0</v>
      </c>
      <c r="I36" s="1">
        <v>0</v>
      </c>
      <c r="J36" s="1" t="s">
        <v>15</v>
      </c>
      <c r="K36" s="2"/>
      <c r="L36" s="5">
        <f>K36*1222.00</f>
        <v>0</v>
      </c>
    </row>
    <row r="37" spans="1:12">
      <c r="A37" s="1"/>
      <c r="B37" s="1">
        <v>810949</v>
      </c>
      <c r="C37" s="1" t="s">
        <v>151</v>
      </c>
      <c r="D37" s="1" t="s">
        <v>152</v>
      </c>
      <c r="E37" s="3" t="s">
        <v>153</v>
      </c>
      <c r="F37" s="1" t="s">
        <v>154</v>
      </c>
      <c r="G37" s="1">
        <v>0</v>
      </c>
      <c r="H37" s="1" t="s">
        <v>146</v>
      </c>
      <c r="I37" s="1">
        <v>0</v>
      </c>
      <c r="J37" s="1" t="s">
        <v>15</v>
      </c>
      <c r="K37" s="2"/>
      <c r="L37" s="5">
        <f>K37*588.00</f>
        <v>0</v>
      </c>
    </row>
    <row r="38" spans="1:12">
      <c r="A38" s="1"/>
      <c r="B38" s="1">
        <v>810950</v>
      </c>
      <c r="C38" s="1" t="s">
        <v>155</v>
      </c>
      <c r="D38" s="1" t="s">
        <v>156</v>
      </c>
      <c r="E38" s="3" t="s">
        <v>157</v>
      </c>
      <c r="F38" s="1" t="s">
        <v>158</v>
      </c>
      <c r="G38" s="1">
        <v>0</v>
      </c>
      <c r="H38" s="1">
        <v>0</v>
      </c>
      <c r="I38" s="1">
        <v>0</v>
      </c>
      <c r="J38" s="1" t="s">
        <v>15</v>
      </c>
      <c r="K38" s="2"/>
      <c r="L38" s="5">
        <f>K38*1041.00</f>
        <v>0</v>
      </c>
    </row>
    <row r="39" spans="1:12">
      <c r="A39" s="1"/>
      <c r="B39" s="1">
        <v>810951</v>
      </c>
      <c r="C39" s="1" t="s">
        <v>159</v>
      </c>
      <c r="D39" s="1" t="s">
        <v>160</v>
      </c>
      <c r="E39" s="3" t="s">
        <v>161</v>
      </c>
      <c r="F39" s="1" t="s">
        <v>162</v>
      </c>
      <c r="G39" s="1">
        <v>0</v>
      </c>
      <c r="H39" s="1" t="s">
        <v>163</v>
      </c>
      <c r="I39" s="1">
        <v>0</v>
      </c>
      <c r="J39" s="1" t="s">
        <v>15</v>
      </c>
      <c r="K39" s="2"/>
      <c r="L39" s="5">
        <f>K39*673.00</f>
        <v>0</v>
      </c>
    </row>
    <row r="40" spans="1:12">
      <c r="A40" s="1"/>
      <c r="B40" s="1">
        <v>810952</v>
      </c>
      <c r="C40" s="1" t="s">
        <v>164</v>
      </c>
      <c r="D40" s="1" t="s">
        <v>165</v>
      </c>
      <c r="E40" s="3" t="s">
        <v>166</v>
      </c>
      <c r="F40" s="1" t="s">
        <v>167</v>
      </c>
      <c r="G40" s="1">
        <v>9</v>
      </c>
      <c r="H40" s="1">
        <v>0</v>
      </c>
      <c r="I40" s="1">
        <v>0</v>
      </c>
      <c r="J40" s="1" t="s">
        <v>15</v>
      </c>
      <c r="K40" s="2"/>
      <c r="L40" s="5">
        <f>K40*1144.00</f>
        <v>0</v>
      </c>
    </row>
    <row r="41" spans="1:12">
      <c r="A41" s="1"/>
      <c r="B41" s="1">
        <v>824514</v>
      </c>
      <c r="C41" s="1" t="s">
        <v>168</v>
      </c>
      <c r="D41" s="1" t="s">
        <v>169</v>
      </c>
      <c r="E41" s="3" t="s">
        <v>170</v>
      </c>
      <c r="F41" s="1" t="s">
        <v>171</v>
      </c>
      <c r="G41" s="1">
        <v>6</v>
      </c>
      <c r="H41" s="1">
        <v>0</v>
      </c>
      <c r="I41" s="1">
        <v>0</v>
      </c>
      <c r="J41" s="1" t="s">
        <v>15</v>
      </c>
      <c r="K41" s="2"/>
      <c r="L41" s="5">
        <f>K41*457.38</f>
        <v>0</v>
      </c>
    </row>
    <row r="42" spans="1:12">
      <c r="A42" s="1"/>
      <c r="B42" s="1">
        <v>824515</v>
      </c>
      <c r="C42" s="1" t="s">
        <v>172</v>
      </c>
      <c r="D42" s="1" t="s">
        <v>173</v>
      </c>
      <c r="E42" s="3" t="s">
        <v>174</v>
      </c>
      <c r="F42" s="1" t="s">
        <v>175</v>
      </c>
      <c r="G42" s="1">
        <v>5</v>
      </c>
      <c r="H42" s="1">
        <v>0</v>
      </c>
      <c r="I42" s="1">
        <v>0</v>
      </c>
      <c r="J42" s="1" t="s">
        <v>15</v>
      </c>
      <c r="K42" s="2"/>
      <c r="L42" s="5">
        <f>K42*643.97</f>
        <v>0</v>
      </c>
    </row>
    <row r="43" spans="1:12">
      <c r="A43" s="1"/>
      <c r="B43" s="1">
        <v>824516</v>
      </c>
      <c r="C43" s="1" t="s">
        <v>176</v>
      </c>
      <c r="D43" s="1" t="s">
        <v>177</v>
      </c>
      <c r="E43" s="3" t="s">
        <v>178</v>
      </c>
      <c r="F43" s="1" t="s">
        <v>179</v>
      </c>
      <c r="G43" s="1">
        <v>0</v>
      </c>
      <c r="H43" s="1">
        <v>0</v>
      </c>
      <c r="I43" s="1">
        <v>0</v>
      </c>
      <c r="J43" s="1" t="s">
        <v>15</v>
      </c>
      <c r="K43" s="2"/>
      <c r="L43" s="5">
        <f>K43*1074.93</f>
        <v>0</v>
      </c>
    </row>
    <row r="44" spans="1:12">
      <c r="A44" s="1"/>
      <c r="B44" s="1">
        <v>824517</v>
      </c>
      <c r="C44" s="1" t="s">
        <v>180</v>
      </c>
      <c r="D44" s="1" t="s">
        <v>181</v>
      </c>
      <c r="E44" s="3" t="s">
        <v>182</v>
      </c>
      <c r="F44" s="1" t="s">
        <v>183</v>
      </c>
      <c r="G44" s="1">
        <v>0</v>
      </c>
      <c r="H44" s="1">
        <v>0</v>
      </c>
      <c r="I44" s="1">
        <v>0</v>
      </c>
      <c r="J44" s="1" t="s">
        <v>15</v>
      </c>
      <c r="K44" s="2"/>
      <c r="L44" s="5">
        <f>K44*470.59</f>
        <v>0</v>
      </c>
    </row>
    <row r="45" spans="1:12">
      <c r="A45" s="1"/>
      <c r="B45" s="1">
        <v>824518</v>
      </c>
      <c r="C45" s="1" t="s">
        <v>184</v>
      </c>
      <c r="D45" s="1" t="s">
        <v>185</v>
      </c>
      <c r="E45" s="3" t="s">
        <v>186</v>
      </c>
      <c r="F45" s="1" t="s">
        <v>187</v>
      </c>
      <c r="G45" s="1">
        <v>6</v>
      </c>
      <c r="H45" s="1">
        <v>0</v>
      </c>
      <c r="I45" s="1">
        <v>0</v>
      </c>
      <c r="J45" s="1" t="s">
        <v>15</v>
      </c>
      <c r="K45" s="2"/>
      <c r="L45" s="5">
        <f>K45*678.64</f>
        <v>0</v>
      </c>
    </row>
    <row r="46" spans="1:12">
      <c r="A46" s="1"/>
      <c r="B46" s="1">
        <v>824519</v>
      </c>
      <c r="C46" s="1" t="s">
        <v>188</v>
      </c>
      <c r="D46" s="1" t="s">
        <v>189</v>
      </c>
      <c r="E46" s="3" t="s">
        <v>190</v>
      </c>
      <c r="F46" s="1" t="s">
        <v>191</v>
      </c>
      <c r="G46" s="1">
        <v>0</v>
      </c>
      <c r="H46" s="1">
        <v>0</v>
      </c>
      <c r="I46" s="1">
        <v>0</v>
      </c>
      <c r="J46" s="1" t="s">
        <v>15</v>
      </c>
      <c r="K46" s="2"/>
      <c r="L46" s="5">
        <f>K46*1109.61</f>
        <v>0</v>
      </c>
    </row>
    <row r="47" spans="1:12">
      <c r="A47" s="1"/>
      <c r="B47" s="1">
        <v>824520</v>
      </c>
      <c r="C47" s="1" t="s">
        <v>192</v>
      </c>
      <c r="D47" s="1" t="s">
        <v>193</v>
      </c>
      <c r="E47" s="3" t="s">
        <v>194</v>
      </c>
      <c r="F47" s="1" t="s">
        <v>195</v>
      </c>
      <c r="G47" s="1">
        <v>0</v>
      </c>
      <c r="H47" s="1">
        <v>0</v>
      </c>
      <c r="I47" s="1">
        <v>0</v>
      </c>
      <c r="J47" s="1" t="s">
        <v>15</v>
      </c>
      <c r="K47" s="2"/>
      <c r="L47" s="5">
        <f>K47*511.87</f>
        <v>0</v>
      </c>
    </row>
    <row r="48" spans="1:12">
      <c r="A48" s="1"/>
      <c r="B48" s="1">
        <v>824521</v>
      </c>
      <c r="C48" s="1" t="s">
        <v>196</v>
      </c>
      <c r="D48" s="1" t="s">
        <v>197</v>
      </c>
      <c r="E48" s="3" t="s">
        <v>198</v>
      </c>
      <c r="F48" s="1" t="s">
        <v>199</v>
      </c>
      <c r="G48" s="1">
        <v>0</v>
      </c>
      <c r="H48" s="1">
        <v>0</v>
      </c>
      <c r="I48" s="1">
        <v>0</v>
      </c>
      <c r="J48" s="1" t="s">
        <v>15</v>
      </c>
      <c r="K48" s="2"/>
      <c r="L48" s="5">
        <f>K48*668.74</f>
        <v>0</v>
      </c>
    </row>
    <row r="49" spans="1:12">
      <c r="A49" s="1"/>
      <c r="B49" s="1">
        <v>824522</v>
      </c>
      <c r="C49" s="1" t="s">
        <v>200</v>
      </c>
      <c r="D49" s="1" t="s">
        <v>201</v>
      </c>
      <c r="E49" s="3" t="s">
        <v>202</v>
      </c>
      <c r="F49" s="1" t="s">
        <v>191</v>
      </c>
      <c r="G49" s="1">
        <v>0</v>
      </c>
      <c r="H49" s="1">
        <v>0</v>
      </c>
      <c r="I49" s="1">
        <v>0</v>
      </c>
      <c r="J49" s="1" t="s">
        <v>15</v>
      </c>
      <c r="K49" s="2"/>
      <c r="L49" s="5">
        <f>K49*1109.61</f>
        <v>0</v>
      </c>
    </row>
    <row r="50" spans="1:12">
      <c r="A50" s="1"/>
      <c r="B50" s="1">
        <v>824523</v>
      </c>
      <c r="C50" s="1" t="s">
        <v>203</v>
      </c>
      <c r="D50" s="1" t="s">
        <v>204</v>
      </c>
      <c r="E50" s="3" t="s">
        <v>205</v>
      </c>
      <c r="F50" s="1" t="s">
        <v>206</v>
      </c>
      <c r="G50" s="1">
        <v>0</v>
      </c>
      <c r="H50" s="1">
        <v>0</v>
      </c>
      <c r="I50" s="1">
        <v>0</v>
      </c>
      <c r="J50" s="1" t="s">
        <v>15</v>
      </c>
      <c r="K50" s="2"/>
      <c r="L50" s="5">
        <f>K50*521.78</f>
        <v>0</v>
      </c>
    </row>
    <row r="51" spans="1:12">
      <c r="A51" s="1"/>
      <c r="B51" s="1">
        <v>824524</v>
      </c>
      <c r="C51" s="1" t="s">
        <v>207</v>
      </c>
      <c r="D51" s="1" t="s">
        <v>208</v>
      </c>
      <c r="E51" s="3" t="s">
        <v>209</v>
      </c>
      <c r="F51" s="1" t="s">
        <v>210</v>
      </c>
      <c r="G51" s="1">
        <v>0</v>
      </c>
      <c r="H51" s="1">
        <v>0</v>
      </c>
      <c r="I51" s="1">
        <v>0</v>
      </c>
      <c r="J51" s="1" t="s">
        <v>15</v>
      </c>
      <c r="K51" s="2"/>
      <c r="L51" s="5">
        <f>K51*723.23</f>
        <v>0</v>
      </c>
    </row>
    <row r="52" spans="1:12">
      <c r="A52" s="1"/>
      <c r="B52" s="1">
        <v>824525</v>
      </c>
      <c r="C52" s="1" t="s">
        <v>211</v>
      </c>
      <c r="D52" s="1" t="s">
        <v>212</v>
      </c>
      <c r="E52" s="3" t="s">
        <v>213</v>
      </c>
      <c r="F52" s="1" t="s">
        <v>214</v>
      </c>
      <c r="G52" s="1">
        <v>0</v>
      </c>
      <c r="H52" s="1">
        <v>0</v>
      </c>
      <c r="I52" s="1">
        <v>0</v>
      </c>
      <c r="J52" s="1" t="s">
        <v>15</v>
      </c>
      <c r="K52" s="2"/>
      <c r="L52" s="5">
        <f>K52*1152.54</f>
        <v>0</v>
      </c>
    </row>
    <row r="53" spans="1:12">
      <c r="A53" s="1"/>
      <c r="B53" s="1">
        <v>829303</v>
      </c>
      <c r="C53" s="1" t="s">
        <v>215</v>
      </c>
      <c r="D53" s="1" t="s">
        <v>216</v>
      </c>
      <c r="E53" s="3" t="s">
        <v>217</v>
      </c>
      <c r="F53" s="1" t="s">
        <v>218</v>
      </c>
      <c r="G53" s="1" t="s">
        <v>51</v>
      </c>
      <c r="H53" s="1">
        <v>0</v>
      </c>
      <c r="I53" s="1">
        <v>0</v>
      </c>
      <c r="J53" s="1" t="s">
        <v>15</v>
      </c>
      <c r="K53" s="2"/>
      <c r="L53" s="5">
        <f>K53*419.40</f>
        <v>0</v>
      </c>
    </row>
    <row r="54" spans="1:12">
      <c r="A54" s="1"/>
      <c r="B54" s="1">
        <v>829304</v>
      </c>
      <c r="C54" s="1" t="s">
        <v>219</v>
      </c>
      <c r="D54" s="1" t="s">
        <v>220</v>
      </c>
      <c r="E54" s="3" t="s">
        <v>221</v>
      </c>
      <c r="F54" s="1" t="s">
        <v>222</v>
      </c>
      <c r="G54" s="1" t="s">
        <v>14</v>
      </c>
      <c r="H54" s="1">
        <v>0</v>
      </c>
      <c r="I54" s="1">
        <v>0</v>
      </c>
      <c r="J54" s="1" t="s">
        <v>15</v>
      </c>
      <c r="K54" s="2"/>
      <c r="L54" s="5">
        <f>K54*404.54</f>
        <v>0</v>
      </c>
    </row>
    <row r="55" spans="1:12">
      <c r="A55" s="1"/>
      <c r="B55" s="1">
        <v>859037</v>
      </c>
      <c r="C55" s="1" t="s">
        <v>223</v>
      </c>
      <c r="D55" s="1" t="s">
        <v>224</v>
      </c>
      <c r="E55" s="3" t="s">
        <v>225</v>
      </c>
      <c r="F55" s="1" t="s">
        <v>226</v>
      </c>
      <c r="G55" s="1" t="s">
        <v>51</v>
      </c>
      <c r="H55" s="1">
        <v>0</v>
      </c>
      <c r="I55" s="1">
        <v>0</v>
      </c>
      <c r="J55" s="1" t="s">
        <v>15</v>
      </c>
      <c r="K55" s="2"/>
      <c r="L55" s="5">
        <f>K55*428.53</f>
        <v>0</v>
      </c>
    </row>
    <row r="56" spans="1:12">
      <c r="A56" s="1"/>
      <c r="B56" s="1">
        <v>859038</v>
      </c>
      <c r="C56" s="1" t="s">
        <v>227</v>
      </c>
      <c r="D56" s="1" t="s">
        <v>228</v>
      </c>
      <c r="E56" s="3" t="s">
        <v>229</v>
      </c>
      <c r="F56" s="1" t="s">
        <v>230</v>
      </c>
      <c r="G56" s="1">
        <v>0</v>
      </c>
      <c r="H56" s="1">
        <v>0</v>
      </c>
      <c r="I56" s="1">
        <v>0</v>
      </c>
      <c r="J56" s="1" t="s">
        <v>15</v>
      </c>
      <c r="K56" s="2"/>
      <c r="L56" s="5">
        <f>K56*0.00</f>
        <v>0</v>
      </c>
    </row>
    <row r="57" spans="1:12">
      <c r="A57" s="1"/>
      <c r="B57" s="1">
        <v>859039</v>
      </c>
      <c r="C57" s="1" t="s">
        <v>231</v>
      </c>
      <c r="D57" s="1"/>
      <c r="E57" s="3" t="s">
        <v>232</v>
      </c>
      <c r="F57" s="1" t="s">
        <v>230</v>
      </c>
      <c r="G57" s="1">
        <v>0</v>
      </c>
      <c r="H57" s="1">
        <v>0</v>
      </c>
      <c r="I57" s="1">
        <v>0</v>
      </c>
      <c r="J57" s="1" t="s">
        <v>15</v>
      </c>
      <c r="K57" s="2"/>
      <c r="L57" s="5">
        <f>K57*0.00</f>
        <v>0</v>
      </c>
    </row>
    <row r="58" spans="1:12">
      <c r="A58" s="1"/>
      <c r="B58" s="1">
        <v>859040</v>
      </c>
      <c r="C58" s="1" t="s">
        <v>233</v>
      </c>
      <c r="D58" s="1" t="s">
        <v>234</v>
      </c>
      <c r="E58" s="3" t="s">
        <v>235</v>
      </c>
      <c r="F58" s="1" t="s">
        <v>236</v>
      </c>
      <c r="G58" s="1" t="s">
        <v>14</v>
      </c>
      <c r="H58" s="1">
        <v>0</v>
      </c>
      <c r="I58" s="1">
        <v>0</v>
      </c>
      <c r="J58" s="1" t="s">
        <v>15</v>
      </c>
      <c r="K58" s="2"/>
      <c r="L58" s="5">
        <f>K58*449.28</f>
        <v>0</v>
      </c>
    </row>
    <row r="59" spans="1:12">
      <c r="A59" s="1"/>
      <c r="B59" s="1">
        <v>859041</v>
      </c>
      <c r="C59" s="1" t="s">
        <v>237</v>
      </c>
      <c r="D59" s="1" t="s">
        <v>238</v>
      </c>
      <c r="E59" s="3" t="s">
        <v>239</v>
      </c>
      <c r="F59" s="1" t="s">
        <v>240</v>
      </c>
      <c r="G59" s="1">
        <v>0</v>
      </c>
      <c r="H59" s="1">
        <v>0</v>
      </c>
      <c r="I59" s="1">
        <v>0</v>
      </c>
      <c r="J59" s="1" t="s">
        <v>15</v>
      </c>
      <c r="K59" s="2"/>
      <c r="L59" s="5">
        <f>K59*618.36</f>
        <v>0</v>
      </c>
    </row>
    <row r="60" spans="1:12">
      <c r="A60" s="1"/>
      <c r="B60" s="1">
        <v>859042</v>
      </c>
      <c r="C60" s="1" t="s">
        <v>241</v>
      </c>
      <c r="D60" s="1"/>
      <c r="E60" s="3" t="s">
        <v>242</v>
      </c>
      <c r="F60" s="1" t="s">
        <v>230</v>
      </c>
      <c r="G60" s="1">
        <v>0</v>
      </c>
      <c r="H60" s="1">
        <v>0</v>
      </c>
      <c r="I60" s="1">
        <v>0</v>
      </c>
      <c r="J60" s="1" t="s">
        <v>15</v>
      </c>
      <c r="K60" s="2"/>
      <c r="L60" s="5">
        <f>K60*0.00</f>
        <v>0</v>
      </c>
    </row>
    <row r="61" spans="1:12">
      <c r="A61" s="1"/>
      <c r="B61" s="1">
        <v>859043</v>
      </c>
      <c r="C61" s="1" t="s">
        <v>243</v>
      </c>
      <c r="D61" s="1" t="s">
        <v>244</v>
      </c>
      <c r="E61" s="3" t="s">
        <v>245</v>
      </c>
      <c r="F61" s="1" t="s">
        <v>246</v>
      </c>
      <c r="G61" s="1" t="s">
        <v>133</v>
      </c>
      <c r="H61" s="1">
        <v>0</v>
      </c>
      <c r="I61" s="1">
        <v>0</v>
      </c>
      <c r="J61" s="1" t="s">
        <v>15</v>
      </c>
      <c r="K61" s="2"/>
      <c r="L61" s="5">
        <f>K61*465.23</f>
        <v>0</v>
      </c>
    </row>
    <row r="62" spans="1:12">
      <c r="A62" s="1"/>
      <c r="B62" s="1">
        <v>859044</v>
      </c>
      <c r="C62" s="1" t="s">
        <v>247</v>
      </c>
      <c r="D62" s="1" t="s">
        <v>248</v>
      </c>
      <c r="E62" s="3" t="s">
        <v>249</v>
      </c>
      <c r="F62" s="1" t="s">
        <v>230</v>
      </c>
      <c r="G62" s="1">
        <v>0</v>
      </c>
      <c r="H62" s="1">
        <v>0</v>
      </c>
      <c r="I62" s="1">
        <v>0</v>
      </c>
      <c r="J62" s="1" t="s">
        <v>15</v>
      </c>
      <c r="K62" s="2"/>
      <c r="L62" s="5">
        <f>K62*0.00</f>
        <v>0</v>
      </c>
    </row>
    <row r="63" spans="1:12">
      <c r="A63" s="1"/>
      <c r="B63" s="1">
        <v>859045</v>
      </c>
      <c r="C63" s="1" t="s">
        <v>250</v>
      </c>
      <c r="D63" s="1"/>
      <c r="E63" s="3" t="s">
        <v>251</v>
      </c>
      <c r="F63" s="1" t="s">
        <v>230</v>
      </c>
      <c r="G63" s="1">
        <v>0</v>
      </c>
      <c r="H63" s="1">
        <v>0</v>
      </c>
      <c r="I63" s="1">
        <v>0</v>
      </c>
      <c r="J63" s="1" t="s">
        <v>15</v>
      </c>
      <c r="K63" s="2"/>
      <c r="L63" s="5">
        <f>K63*0.00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2024-11-21T09:23:38+03:00</dcterms:created>
  <dcterms:modified xsi:type="dcterms:W3CDTF">2024-11-21T09:23:38+03:00</dcterms:modified>
  <dc:title>Untitled Spreadsheet</dc:title>
  <dc:description/>
  <dc:subject/>
  <cp:keywords/>
  <cp:category/>
</cp:coreProperties>
</file>