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<sst xmlns="http://schemas.openxmlformats.org/spreadsheetml/2006/main" uniqueCount="626">
  <si>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</si>
  <si>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</si>
  <si>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</si>
  <si>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</si>
  <si>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</si>
  <si>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</si>
  <si>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</si>
  <si>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</si>
  <si>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</si>
  <si>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</si>
  <si>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AKB-100001</t>
  </si>
  <si>
    <t>АБФ-10-12</t>
  </si>
  <si>
    <t>Магистральный фильтр для  ХВС SL10 дюймов 1/2" прозрач корпус с резьбой (12шт)</t>
  </si>
  <si>
    <t>508.40 руб.</t>
  </si>
  <si>
    <t>шт</t>
  </si>
  <si>
    <t>AKB-100002</t>
  </si>
  <si>
    <t>АБФ-10-34</t>
  </si>
  <si>
    <t>Магистральный фильтр для  ХВС SL10 дюймов 3/4" прозрач корпус с резьбой (12шт)</t>
  </si>
  <si>
    <t>524.48 руб.</t>
  </si>
  <si>
    <t>AKB-100003</t>
  </si>
  <si>
    <t>АБФ-10-1</t>
  </si>
  <si>
    <t>Магистральный фильтр для  ХВС SL10 дюймов 1" прозрач корпус с резьбой (12шт)</t>
  </si>
  <si>
    <t>554.03 руб.</t>
  </si>
  <si>
    <t>AKB-100004</t>
  </si>
  <si>
    <t>АБФ-ТРИА - СТАНДАРТ</t>
  </si>
  <si>
    <t>Питьевая система 3 ступени АКВАБРАЙТ СТАНДАРТ (3шт)</t>
  </si>
  <si>
    <t>2 956.30 руб.</t>
  </si>
  <si>
    <t>AKB-100005</t>
  </si>
  <si>
    <t>АБФ-ТРИА - АНТИЖЕЛЕЗО</t>
  </si>
  <si>
    <t>Питьевая система 3 ступени АКВАБРАЙТ АНТИЖЕЛЕЗО (3шт)</t>
  </si>
  <si>
    <t>2 942.70 руб.</t>
  </si>
  <si>
    <t>AKB-100006</t>
  </si>
  <si>
    <t>АБФ-ТРИА - УМЯГЧЕНИЕ</t>
  </si>
  <si>
    <t>Питьевая система 3 ступени АКВАБРАЙТ УМЯГЧЕНИЕ (3шт)</t>
  </si>
  <si>
    <t>3 056.60 руб.</t>
  </si>
  <si>
    <t>AKB-100007</t>
  </si>
  <si>
    <t>АБФ-ОСМО-5</t>
  </si>
  <si>
    <t>Питьевая система обратного осмоса 5 ступеней АКВАБРАЙТ (1шт)</t>
  </si>
  <si>
    <t>8 925.00 руб.</t>
  </si>
  <si>
    <t>AKB-100008</t>
  </si>
  <si>
    <t>АБФ-ОСМО-6</t>
  </si>
  <si>
    <t>Питьевая система обратного осмоса 6 ступеней АКВАБРАЙТ с минерализатором (1шт)</t>
  </si>
  <si>
    <t>9 775.00 руб.</t>
  </si>
  <si>
    <t>AKB-100009</t>
  </si>
  <si>
    <t>АБФ-2  ОСМО</t>
  </si>
  <si>
    <t>МЕМБРАННЫЙ БЛОК 2 ступени для  ОСМО-5  в сборе (1шт)</t>
  </si>
  <si>
    <t>0.00 руб.</t>
  </si>
  <si>
    <t>AKB-100010</t>
  </si>
  <si>
    <t>АБФ-3  ОСМО</t>
  </si>
  <si>
    <t>МЕМБРАННЫЙ БЛОК  3 ступени для  ОСМО-6  в сборе (1шт)</t>
  </si>
  <si>
    <t>AKB-100012</t>
  </si>
  <si>
    <t>УГА-ЛАЙН</t>
  </si>
  <si>
    <t>Линейный Угольный КАРТРИДЖ (для ОСМО 5 И 6)  пост-фильтр АКВАБРАЙТ для  сорбционной очистки воды (25</t>
  </si>
  <si>
    <t>371.21 руб.</t>
  </si>
  <si>
    <t>AKB-100013</t>
  </si>
  <si>
    <t>МИНЕРАЛ-ЛАЙН</t>
  </si>
  <si>
    <t>Линейный Минерализирующий КАРТРИДЖ (для ОСМО 6)  пост-фильтр АКВАБРАЙТ (25шт)</t>
  </si>
  <si>
    <t>357.20 руб.</t>
  </si>
  <si>
    <t>AKB-100014</t>
  </si>
  <si>
    <t>ULP1812-50</t>
  </si>
  <si>
    <t>Мембрана для Систем Обратного Осмоса VONTRON, 50 галлонов в сутки (25шт)</t>
  </si>
  <si>
    <t>1 115.39 руб.</t>
  </si>
  <si>
    <t>AKB-100015</t>
  </si>
  <si>
    <t>ULP1812-75</t>
  </si>
  <si>
    <t>Мембрана для Систем Обратного Осмоса VONTRON, 75 галлонов в сутки (25шт)</t>
  </si>
  <si>
    <t>1 248.46 руб.</t>
  </si>
  <si>
    <t>AKB-100016</t>
  </si>
  <si>
    <t>ULP2012-100</t>
  </si>
  <si>
    <t>Мембрана для Систем Обратного Осмоса VONTRON, 100 галлонов в сутки (25шт)</t>
  </si>
  <si>
    <t>1 640.69 руб.</t>
  </si>
  <si>
    <t>AKB-100017</t>
  </si>
  <si>
    <t>КОМПЛЕКТ К-1</t>
  </si>
  <si>
    <t>комплект картриджей 3 ступени АКВАБРАЙТ Стандарт (ПП-5М, УГА-10, УГП-10) (5шт)</t>
  </si>
  <si>
    <t>503.54 руб.</t>
  </si>
  <si>
    <t>AKB-100018</t>
  </si>
  <si>
    <t>КОМПЛЕКТ К-2</t>
  </si>
  <si>
    <t>комплект картриджей 3 ступени АКВАБРАЙТ Умягчение (ПП-5М, С-10, УГП-10) (5шт)</t>
  </si>
  <si>
    <t>592.96 руб.</t>
  </si>
  <si>
    <t>AKB-100019</t>
  </si>
  <si>
    <t>КОМПЛЕКТ К-3</t>
  </si>
  <si>
    <t>комплект картриджей 3 ступени АКВАБРАЙТ Обезжелез (ПП-5М, УГП-10, ФП-10) (5шт)</t>
  </si>
  <si>
    <t>491.30 руб.</t>
  </si>
  <si>
    <t>AKB-100020</t>
  </si>
  <si>
    <t>АБФ-СТИРАЛ</t>
  </si>
  <si>
    <t>Фильтр дозатор ПОЛИФОСФАТА (115гр)  для стиральных и посудомоечных машин АКВАБРАЙТ (15шт)</t>
  </si>
  <si>
    <t>323.94 руб.</t>
  </si>
  <si>
    <t>AKB-100025</t>
  </si>
  <si>
    <t>ПФ-250</t>
  </si>
  <si>
    <t>Полифосфат  натрия  АКВАБРАЙТ.   Для  ТЕХ. УМЯГЧЕНИЯ воды пакет 250гр (20шт)</t>
  </si>
  <si>
    <t>249.90 руб.</t>
  </si>
  <si>
    <t>AKB-100026</t>
  </si>
  <si>
    <t>ПФ-700</t>
  </si>
  <si>
    <t>Полифосфат  натрия  АКВАБРАЙТ.   Для  ТЕХ. УМЯГЧЕНИЯ воды  750гр (12шт)</t>
  </si>
  <si>
    <t>690.80 руб.</t>
  </si>
  <si>
    <t>AKB-100027</t>
  </si>
  <si>
    <t>АБФ-ГОР-12</t>
  </si>
  <si>
    <t>Магистральный фильтр для ГВС SL10 дюймов 1/2" УСИЛ ПЛАСТИК корпус с резьбой (12шт)</t>
  </si>
  <si>
    <t>1 765.01 руб.</t>
  </si>
  <si>
    <t>AKB-100028</t>
  </si>
  <si>
    <t>АБФ-ГОР-34</t>
  </si>
  <si>
    <t>Магистральный фильтр для ГВС SL10 дюймов 3/4" УСИЛ ПЛАСТИК корпус с резьбой (12шт)</t>
  </si>
  <si>
    <t>AKB-100029</t>
  </si>
  <si>
    <t>АБФ-НЕРЖ-12</t>
  </si>
  <si>
    <t>Магистральный фильтр для ГВС SL10 дюймов 1/2" НЕРЖ СТАЛЬ корпус с резьбой (12шт)</t>
  </si>
  <si>
    <t>5 422.85 руб.</t>
  </si>
  <si>
    <t>AKB-100030</t>
  </si>
  <si>
    <t>BR-ABF-SS</t>
  </si>
  <si>
    <t>кронштейн для АБФ-НЕРЖ (20шт)</t>
  </si>
  <si>
    <t>367.71 руб.</t>
  </si>
  <si>
    <t>AKB-100031</t>
  </si>
  <si>
    <t>АБФ-НЕРЖ-34</t>
  </si>
  <si>
    <t>Магистральный фильтр для ГВС SL10 дюймов 3/4" НЕРЖ СТАЛЬ корпус с резьбой (12шт)</t>
  </si>
  <si>
    <t>AKB-100032</t>
  </si>
  <si>
    <t>АБФ-НЕРЖ-12-ПЛ</t>
  </si>
  <si>
    <t>Магистральный фильтр для ГВС SL10 дюймов 1/2" НЕРЖ СТАЛЬ корпус с ПЛАСТИК КРЫШКОЙ (12шт)</t>
  </si>
  <si>
    <t>2 840.12 руб.</t>
  </si>
  <si>
    <t>AKB-100033</t>
  </si>
  <si>
    <t>АБФ-НЕРЖ-34-ПЛ</t>
  </si>
  <si>
    <t>Магистральный фильтр для ГВС SL10 дюймов 3/4" НЕРЖ СТАЛЬ корпус с ПЛАСТИК КРЫШКОЙ (12шт)</t>
  </si>
  <si>
    <t>AKB-100034</t>
  </si>
  <si>
    <t>АБФ-20/34</t>
  </si>
  <si>
    <t>Магистральный фильтр для ГВС SL20 дюймов (6ШТ)</t>
  </si>
  <si>
    <t>1 752.75 руб.</t>
  </si>
  <si>
    <t>AKB-100035</t>
  </si>
  <si>
    <t>АБФ-10ББ-Л</t>
  </si>
  <si>
    <t>Магистральный фильтр для ХВС ВВ10 1" СИНИЙ без кронштейна и картриджа (4шт)</t>
  </si>
  <si>
    <t>1 954.12 руб.</t>
  </si>
  <si>
    <t>AKB-100036</t>
  </si>
  <si>
    <t>АБФ-20ББ-Л</t>
  </si>
  <si>
    <t>Магистральный фильтр для ХВС ВВ20 1"  СИНИЙ без кронштейна и картриджа (4шт)</t>
  </si>
  <si>
    <t>3 297.13 руб.</t>
  </si>
  <si>
    <t>AKB-100037</t>
  </si>
  <si>
    <t>АБФ-10ББ-ПР</t>
  </si>
  <si>
    <t>Магистральный фильтр для ХВС ВВ10 1" ПРОЗРАЧНЫЙ без кронштейна и картриджа (4шт)</t>
  </si>
  <si>
    <t>2 204.51 руб.</t>
  </si>
  <si>
    <t>AKB-100038</t>
  </si>
  <si>
    <t>АБФ-20ББ-ПР</t>
  </si>
  <si>
    <t>Магистральный фильтр для ХВС ВВ20 1" ПРОЗРАЧНЫЙ без кронштейна и картриджа (4шт)</t>
  </si>
  <si>
    <t>3 803.17 руб.</t>
  </si>
  <si>
    <t>AKB-100041</t>
  </si>
  <si>
    <t>КР-ББ</t>
  </si>
  <si>
    <t>Кронштейн крепления для магистральных фильтров серии ВВ (30шт)</t>
  </si>
  <si>
    <t>285.60 руб.</t>
  </si>
  <si>
    <t>AKB-100042</t>
  </si>
  <si>
    <t>SET-4SK- BB</t>
  </si>
  <si>
    <t>Набор для крепления (4 болта и 4 шайбы) к фильтру BB (50шт)</t>
  </si>
  <si>
    <t>34.58 руб.</t>
  </si>
  <si>
    <t>AKB-100047</t>
  </si>
  <si>
    <t>АБФ-КОМПАКТ</t>
  </si>
  <si>
    <t>СИСТЕМА УМЯГЧЕНИЯ АКВАБРАЙТ до 1 куб.м/час, с ионнообмен смолой PUROLITE С-100 (кабинет)</t>
  </si>
  <si>
    <t>55 916.43 руб.</t>
  </si>
  <si>
    <t>AKB-100048</t>
  </si>
  <si>
    <t>АБФ-СТАНДАРТ</t>
  </si>
  <si>
    <t>СИСТЕМА УМЯГЧЕНИЯ АКВАБРАЙТ до 2 куб.м/час, с ионнообмен смолой PUROLITE С-101 (кабинет)</t>
  </si>
  <si>
    <t>64 998.87 руб.</t>
  </si>
  <si>
    <t>AKB-100049</t>
  </si>
  <si>
    <t>ВП-5 М</t>
  </si>
  <si>
    <t>Картридж НИТЯНОЙ SL10 дюймов 5 мкм АКВАБРАЙТ (50шт)</t>
  </si>
  <si>
    <t>87.99 руб.</t>
  </si>
  <si>
    <t>AKB-100050</t>
  </si>
  <si>
    <t>ВП-10 М</t>
  </si>
  <si>
    <t>Картридж НИТЯНОЙ SL10 дюймов 10 мкм АКВАБРАЙТ (50шт)</t>
  </si>
  <si>
    <t>AKB-100051</t>
  </si>
  <si>
    <t>ВП-20 М</t>
  </si>
  <si>
    <t>Картридж НИТЯНОЙ SL10 дюймов 20 мкм АКВАБРАЙТ (50шт)</t>
  </si>
  <si>
    <t>AKB-100061</t>
  </si>
  <si>
    <t>ВПГ-10М ЭКО</t>
  </si>
  <si>
    <t>Картридж ДЛЯ ГОРЯЧЕЙ ВОДЫ НИТЯНОЙ SL10 дюймов 10 мкм АКВАБРАЙТ (50шт)</t>
  </si>
  <si>
    <t>159.05 руб.</t>
  </si>
  <si>
    <t>AKB-100063</t>
  </si>
  <si>
    <t>ППГ-10М</t>
  </si>
  <si>
    <t>Картридж ДЛЯ ГОРЯЧЕЙ ВОДЫ ПОЛИПРОПИЛЕН SL10 дюймов 10 мкм АКВАБРАЙТ (50шт)</t>
  </si>
  <si>
    <t>67.03 руб.</t>
  </si>
  <si>
    <t>AKB-100071</t>
  </si>
  <si>
    <t>ППЛ-1 М</t>
  </si>
  <si>
    <t>Картридж ПОЛИПРОПИЛЕН SL10 дюймов 1 мкм АКВАБРАЙТ серия ЛАЙТ (50шт)</t>
  </si>
  <si>
    <t>46.58 руб.</t>
  </si>
  <si>
    <t>AKB-100072</t>
  </si>
  <si>
    <t>ППЛ-5 М</t>
  </si>
  <si>
    <t>Картридж ПОЛИПРОПИЛЕН SL10 дюймов 5 мкм АКВАБРАЙТ серия ЛАЙТ (50шт)</t>
  </si>
  <si>
    <t>AKB-100073</t>
  </si>
  <si>
    <t>ППЛ-10 М</t>
  </si>
  <si>
    <t>Картридж ПОЛИПРОПИЛЕН SL10 дюймов 10 мкм АКВАБРАЙТ серия ЛАЙТ (50шт)</t>
  </si>
  <si>
    <t>AKB-100074</t>
  </si>
  <si>
    <t>ППЛ-20 М</t>
  </si>
  <si>
    <t>Картридж ПОЛИПРОПИЛЕН SL10 дюймов 20 мкм АКВАБРАЙТ серия ЛАЙТ (50шт)</t>
  </si>
  <si>
    <t>AKB-100075</t>
  </si>
  <si>
    <t>ППЛ-50 М</t>
  </si>
  <si>
    <t>Картридж ПОЛИПРОПИЛЕН SL10 дюймов 50 мкм АКВАБРАЙТ серия ЛАЙТ (50шт)</t>
  </si>
  <si>
    <t>AKB-100081</t>
  </si>
  <si>
    <t>ПП-20 М</t>
  </si>
  <si>
    <t>Картридж ПОЛИПРОПИЛЕН SL10 дюймов 20 мкм АКВАБРАЙТ (50шт)</t>
  </si>
  <si>
    <t>49.13 руб.</t>
  </si>
  <si>
    <t>AKB-100084</t>
  </si>
  <si>
    <t>ПП-10 М-10 ББ</t>
  </si>
  <si>
    <t>Картридж ПОЛИПРОПИЛЕН ВВ10 дюймов 10 мкм АКВАБРАЙТ (20шт)</t>
  </si>
  <si>
    <t>199.24 руб.</t>
  </si>
  <si>
    <t>AKB-100087</t>
  </si>
  <si>
    <t>ПП-10 М-20 ББ</t>
  </si>
  <si>
    <t>Картридж ПОЛИПРОПИЛЕН ВВ20 дюймов 10 мкм АКВАБРАЙТ (10шт)</t>
  </si>
  <si>
    <t>377.57 руб.</t>
  </si>
  <si>
    <t>AKB-100089</t>
  </si>
  <si>
    <t>ПП-5 М-Л</t>
  </si>
  <si>
    <t>Картридж ПОЛИПРОПИЛЕН SL20 дюймов 5 мкм АКВАБРАЙТ (25шт)</t>
  </si>
  <si>
    <t>105.23 руб.</t>
  </si>
  <si>
    <t>AKB-100100</t>
  </si>
  <si>
    <t>УГП-10</t>
  </si>
  <si>
    <t>Картридж УГОЛЬ ПРЕССОВАННЫЙ карбон блок SL10 дюймов АКВАБРАЙТ (25шт)</t>
  </si>
  <si>
    <t>147.05 руб.</t>
  </si>
  <si>
    <t>AKB-100101</t>
  </si>
  <si>
    <t>УГА-10</t>
  </si>
  <si>
    <t>Картридж УГОЛЬ ГРАНУЛИРОВАННЫЙ SL10 дюймов АКВАБРАЙТ (25шт)</t>
  </si>
  <si>
    <t>170.80 руб.</t>
  </si>
  <si>
    <t>AKB-100102</t>
  </si>
  <si>
    <t>УГП-20-Л</t>
  </si>
  <si>
    <t>Картридж УГОЛЬ ПРЕССОВАННЫЙ карбон блок SL20 дюймов АКВАБРАЙТ (15шт)</t>
  </si>
  <si>
    <t>273.73 руб.</t>
  </si>
  <si>
    <t>AKB-100103</t>
  </si>
  <si>
    <t>УГП-10 ББ</t>
  </si>
  <si>
    <t>Картридж УГОЛЬ ПРЕССОВАННЫЙ карбон блок ВВ10 дюймов АКВАБРАЙТ (15шт)</t>
  </si>
  <si>
    <t>472.46 руб.</t>
  </si>
  <si>
    <t>AKB-100104</t>
  </si>
  <si>
    <t>УГП-20 ББ</t>
  </si>
  <si>
    <t>Картридж УГОЛЬ ПРЕССОВАННЫЙ карбон блок ВВ20 дюймов АКВАБРАЙТ (6шт)</t>
  </si>
  <si>
    <t>863.53 руб.</t>
  </si>
  <si>
    <t>AKB-100105</t>
  </si>
  <si>
    <t>УГА-10 ББ</t>
  </si>
  <si>
    <t>Картридж УГОЛЬ ГРАНУЛИРОВАННЫЙ ВВ10 дюймов АКВАБРАЙТ (12шт)</t>
  </si>
  <si>
    <t>718.47 руб.</t>
  </si>
  <si>
    <t>AKB-100106</t>
  </si>
  <si>
    <t>УГА-20 ББ</t>
  </si>
  <si>
    <t>Картридж УГОЛЬ ГРАНУЛИРОВАННЫЙ ВВ20 дюймов АКВАБРАЙТ (6шт)</t>
  </si>
  <si>
    <t>1 383.73 руб.</t>
  </si>
  <si>
    <t>AKB-100107</t>
  </si>
  <si>
    <t>С-10</t>
  </si>
  <si>
    <t>Картридж УМЯГЧЕНИЯ из ионнообменой смолы SL10 АКВАБРАЙТ (25шт)</t>
  </si>
  <si>
    <t>281.47 руб.</t>
  </si>
  <si>
    <t>AKB-100108</t>
  </si>
  <si>
    <t>С-10 ББ</t>
  </si>
  <si>
    <t>Картридж УМЯГЧЕНИЯ из ионнообменой смолы ВВ10 АКВАБРАЙТ (12шт)</t>
  </si>
  <si>
    <t>941.72 руб.</t>
  </si>
  <si>
    <t>AKB-100109</t>
  </si>
  <si>
    <t>С-20 ББ</t>
  </si>
  <si>
    <t>Картридж УМЯГЧЕНИЯ из ионнообменой смолы ВВ20 АКВАБРАЙТ (6шт)</t>
  </si>
  <si>
    <t>1 849.09 руб.</t>
  </si>
  <si>
    <t>AKB-100110</t>
  </si>
  <si>
    <t>ФП-10</t>
  </si>
  <si>
    <t>Картридж УДАЛЕНИЯ ЖЕЛЕЗА SL10 дюймов с регенерацией (аналог МФУ) АКВАБРАЙТ (25шт)</t>
  </si>
  <si>
    <t>188.70 руб.</t>
  </si>
  <si>
    <t>AKB-100111</t>
  </si>
  <si>
    <t>ФП-10 ББ</t>
  </si>
  <si>
    <t>Картридж УДАЛЕНИЯ ЖЕЛЕЗА ВВ10 дюймов с регенерацией (аналог МФУ) АКВАБРАЙТ (12шт)</t>
  </si>
  <si>
    <t>673.61 руб.</t>
  </si>
  <si>
    <t>AKB-100112</t>
  </si>
  <si>
    <t>ФП-20 ББ</t>
  </si>
  <si>
    <t>Картридж УДАЛЕНИЯ ЖЕЛЕЗА ВВ20 дюймов с регенерацией (аналог МФУ) АКВАБРАЙТ (6шт)</t>
  </si>
  <si>
    <t>1 294.57 руб.</t>
  </si>
  <si>
    <t>AKB-100113</t>
  </si>
  <si>
    <t>Феррум - 10</t>
  </si>
  <si>
    <t>Картридж УДАЛЕНИЯ ЖЕЛЕЗА НИТЯНОЙ SL10 дюймов 10 мкр АКВАБРАЙТ (50шт)</t>
  </si>
  <si>
    <t>430.54 руб.</t>
  </si>
  <si>
    <t>AKB-100114</t>
  </si>
  <si>
    <t>Феррум - 10ББ</t>
  </si>
  <si>
    <t>Картридж УДАЛЕНИЯ ЖЕЛЕЗА НИТЯНОЙ ВВ10 дюймов 10 мкр АКВАБРАЙТ (20шт)</t>
  </si>
  <si>
    <t>1 561.88 руб.</t>
  </si>
  <si>
    <t>AKB-100115</t>
  </si>
  <si>
    <t>Феррум - 20ББ</t>
  </si>
  <si>
    <t>Картридж УДАЛЕНИЯ ЖЕЛЕЗА НИТЯНОЙ ВВ20 дюймов 10 мкр АКВАБРАЙТ (10шт)</t>
  </si>
  <si>
    <t>3 387.93 руб.</t>
  </si>
  <si>
    <t>AKB-100117</t>
  </si>
  <si>
    <t>А-5</t>
  </si>
  <si>
    <t>Картридж МНОГОРАЗОВЫЙ SL5 дюймов 70 микрон АКВАБРАЙТ (100шт)</t>
  </si>
  <si>
    <t>136.58 руб.</t>
  </si>
  <si>
    <t>AKB-100118</t>
  </si>
  <si>
    <t>А-10</t>
  </si>
  <si>
    <t>Картридж МНОГОРАЗОВЫЙ SL10 дюймов 70 микрон АКВАБРАЙТ (50шт)</t>
  </si>
  <si>
    <t>262.65 руб.</t>
  </si>
  <si>
    <t>AKB-100174</t>
  </si>
  <si>
    <t>АБФ-2 1/2</t>
  </si>
  <si>
    <t>Двойной магистральный фильтр для  ХВС SL10 дюймов 1/2" прозрач корпус с резьбой (3шт)</t>
  </si>
  <si>
    <t>1 260.74 руб.</t>
  </si>
  <si>
    <t>AKB-100175</t>
  </si>
  <si>
    <t>АБФ-2 3/4</t>
  </si>
  <si>
    <t>Двойной магистральный фильтр для  ХВС SL10 дюймов 3/4" прозрач корпус с резьбой (3шт)</t>
  </si>
  <si>
    <t>1 309.51 руб.</t>
  </si>
  <si>
    <t>AKB-100176</t>
  </si>
  <si>
    <t>АБФ-2 1</t>
  </si>
  <si>
    <t>Двойной магистральный фильтр для  ХВС SL10 дюймов 1" прозрач корпус с резьбой (3шт)</t>
  </si>
  <si>
    <t>1 556.10 руб.</t>
  </si>
  <si>
    <t>AKB-100177</t>
  </si>
  <si>
    <t>АБФ-3 1/2</t>
  </si>
  <si>
    <t>Тройной магистральный фильтр для  ХВС SL10 дюймов 1/2" прозрач корпус с резьбой (3шт)</t>
  </si>
  <si>
    <t>1 815.43 руб.</t>
  </si>
  <si>
    <t>AKB-100178</t>
  </si>
  <si>
    <t>АБФ-3 3/4</t>
  </si>
  <si>
    <t>Тройной магистральный фильтр для  ХВС SL10 дюймов 3/4" прозрач корпус с резьбой (3шт)</t>
  </si>
  <si>
    <t>1 866.53 руб.</t>
  </si>
  <si>
    <t>AKB-100179</t>
  </si>
  <si>
    <t>АБФ-3 1</t>
  </si>
  <si>
    <t>Тройной магистральный фильтр для  ХВС SL10 дюймов 1" прозрач корпус с резьбой (3шт)</t>
  </si>
  <si>
    <t>1 890.52 руб.</t>
  </si>
  <si>
    <t>FIO-116002</t>
  </si>
  <si>
    <t>F9023</t>
  </si>
  <si>
    <t>полифосфат натрия ITA банка 900 г</t>
  </si>
  <si>
    <t>1 202.50 руб.</t>
  </si>
  <si>
    <t>FIO-116003</t>
  </si>
  <si>
    <t>F9001</t>
  </si>
  <si>
    <t>полифосфат натрия ITA пакет 200 г</t>
  </si>
  <si>
    <t>279.35 руб.</t>
  </si>
  <si>
    <t>FIO-130006</t>
  </si>
  <si>
    <t>F-01-1/2</t>
  </si>
  <si>
    <t>магистр. фильтр SL10 1/2" для ХВС с картриджем РР прозрач корпус накид гайка АКВАСТИЛЬ (1/8шт)</t>
  </si>
  <si>
    <t>1 048.51 руб.</t>
  </si>
  <si>
    <t>FIO-130007</t>
  </si>
  <si>
    <t>F-01-3/4</t>
  </si>
  <si>
    <t>магистр. фильтр SL10 3/4" для ХВС с картриджем РР прозрач корпус накид гайка АКВАСТИЛЬ (1/8шт)</t>
  </si>
  <si>
    <t>1 045.21 руб.</t>
  </si>
  <si>
    <t>FIO-130008</t>
  </si>
  <si>
    <t>F-01-1</t>
  </si>
  <si>
    <t>магистр. фильтр SL10 1" для ХВС с картриджем РР прозрач корпус накид гайка АКВАСТИЛЬ (1/8шт)</t>
  </si>
  <si>
    <t>1 071.63 руб.</t>
  </si>
  <si>
    <t>FIO-130010</t>
  </si>
  <si>
    <t>MF-1/2</t>
  </si>
  <si>
    <t>магистр. фильтр SL10 1/2" для ГВС красный ПЛАСТИК корпус с нак гайкой АКВАСТИЛЬ усил (1/8шт)</t>
  </si>
  <si>
    <t>2 230.77 руб.</t>
  </si>
  <si>
    <t>FIO-130011</t>
  </si>
  <si>
    <t>MF-3/4</t>
  </si>
  <si>
    <t>магистр. фильтр SL10 3/4" для ГВС красный ПЛАСТИК корпус с нак гайкой АКВАСТИЛЬ усил (1/8шт)</t>
  </si>
  <si>
    <t>FIO-130012</t>
  </si>
  <si>
    <t>MF-1</t>
  </si>
  <si>
    <t>магистр. фильтр SL10 1" для ГВС красный ПЛАСТИК корпус с нак гайкой АКВАСТИЛЬ усил (1/8шт)</t>
  </si>
  <si>
    <t>2 275.35 руб.</t>
  </si>
  <si>
    <t>FIO-130014</t>
  </si>
  <si>
    <t>F-02-1/2</t>
  </si>
  <si>
    <t>двойной магистр. фильтр SL10 1/2" для ХВС с картридж ( РР+гран уголь) прозрач корпус (1/6шт)</t>
  </si>
  <si>
    <t>2 338.10 руб.</t>
  </si>
  <si>
    <t>FIO-130015</t>
  </si>
  <si>
    <t>F-02-3/4</t>
  </si>
  <si>
    <t>двойной магистр. фильтр SL10 3/4" для ХВС с картридж ( РР+гран уголь) прозрач корпус (1/6шт)</t>
  </si>
  <si>
    <t>FIO-130016</t>
  </si>
  <si>
    <t>F-02-1</t>
  </si>
  <si>
    <t>двойной магистр. фильтр SL10 1" для ХВС с картридж ( РР+гран уголь) прозрач корпус (1/6шт)</t>
  </si>
  <si>
    <t>FIO-130018</t>
  </si>
  <si>
    <t>F-03-1/2</t>
  </si>
  <si>
    <t>тройной магистр. фильтр SL10 1/2" для ХВС с картридж ( РР+гран уголь+прес уголь) прозрачный (1/6шт)</t>
  </si>
  <si>
    <t>3 606.22 руб.</t>
  </si>
  <si>
    <t>FIO-130019</t>
  </si>
  <si>
    <t>F-03-3/4</t>
  </si>
  <si>
    <t>тройной магистр. фильтр SL10 3/4" для ХВС с картридж ( РР+гран уголь+прес уголь) прозрачный (1/6шт)</t>
  </si>
  <si>
    <t>FIO-130020</t>
  </si>
  <si>
    <t>F-03-1</t>
  </si>
  <si>
    <t>тройной магистр. фильтр SL10 1" для ХВС с картридж ( РР+гран уголь+прес уголь) прозрачный (1/6шт)</t>
  </si>
  <si>
    <t>FIO-130022</t>
  </si>
  <si>
    <t>FK-1/2A</t>
  </si>
  <si>
    <t xml:space="preserve">магистральный фильтр SL5 1/2  с многоразовым картриджем PPW АКВАСТИЛЬ </t>
  </si>
  <si>
    <t>510.22 руб.</t>
  </si>
  <si>
    <t>FIO-130023</t>
  </si>
  <si>
    <t>FK-1/2B</t>
  </si>
  <si>
    <t>магистральный фильтр SL5 1/2 с полифосфатом (умягчение) АКВАСТИЛЬ</t>
  </si>
  <si>
    <t>1 060.07 руб.</t>
  </si>
  <si>
    <t>FIO-130024</t>
  </si>
  <si>
    <t>FK-1/2C</t>
  </si>
  <si>
    <t>Фильтр колбовый МИНИ 1/2  УГЛОВОЙ с полифосфатом (умягчение) АКВАСТИЛЬ (24шт)</t>
  </si>
  <si>
    <t>965.95 руб.</t>
  </si>
  <si>
    <t>FIO-130200</t>
  </si>
  <si>
    <t>F-06-10</t>
  </si>
  <si>
    <t>Фильтр колбовый магистральный ВВ10 с картриджем РР и креплением СИНИЙ (4шт)</t>
  </si>
  <si>
    <t>3 066.28 руб.</t>
  </si>
  <si>
    <t>FIO-130201</t>
  </si>
  <si>
    <t>F-06-20</t>
  </si>
  <si>
    <t>Фильтр колбовый магистральный ВВ20 с картриджем РР и креплением СИНИЙ (4шт)</t>
  </si>
  <si>
    <t>4 920.58 руб.</t>
  </si>
  <si>
    <t>FIO-130202</t>
  </si>
  <si>
    <t>F-06-10Р</t>
  </si>
  <si>
    <t>Фильтр колбовый магистральный ВВ10 с картриджем РР и креплением ПРОЗРАЧНЫЙ (4шт)</t>
  </si>
  <si>
    <t>2 460.29 руб.</t>
  </si>
  <si>
    <t>FIO-130203</t>
  </si>
  <si>
    <t>F-06-20Р</t>
  </si>
  <si>
    <t>Фильтр колбовый магистральный ВВ20 с картриджем РР и креплением ПРОЗРАЧНЫЙ (4шт)</t>
  </si>
  <si>
    <t>4 818.20 руб.</t>
  </si>
  <si>
    <t>FIO-130204</t>
  </si>
  <si>
    <t>F-06-2-10</t>
  </si>
  <si>
    <t>двойной магистр. фильтр ВВ10 1" для ХВС с картридж и креплением СИНИЙ корпус (1/6шт)</t>
  </si>
  <si>
    <t>6 622.96 руб.</t>
  </si>
  <si>
    <t>FIO-130205</t>
  </si>
  <si>
    <t>F-06-3-10</t>
  </si>
  <si>
    <t>тройной магистр. фильтр ВВ10 1" для ХВС с картридж и креплением СИНИЙ корпус (1/6шт)</t>
  </si>
  <si>
    <t>9 271.49 руб.</t>
  </si>
  <si>
    <t>FIO-130206</t>
  </si>
  <si>
    <t>F-06-2-20</t>
  </si>
  <si>
    <t>двойной магистр. фильтр ВВ20 1" для ХВС с картридж и креплением СИНИЙ корпус (1/6шт)</t>
  </si>
  <si>
    <t>9 634.75 руб.</t>
  </si>
  <si>
    <t>FIO-130207</t>
  </si>
  <si>
    <t>F-06-3-20</t>
  </si>
  <si>
    <t>тройной магистр. фильтр ВВ20 1" для ХВС с картридж и креплением СИНИЙ корпус (1/6шт)</t>
  </si>
  <si>
    <t>14 634.59 руб.</t>
  </si>
  <si>
    <t>FIO-130208</t>
  </si>
  <si>
    <t>F-06-2-10A</t>
  </si>
  <si>
    <t>двойной магистр. фильтр ВВ10 1" для ХВС с картридж и ПОДСТАВКОЙ СИНИЙ корпус (1/6шт)</t>
  </si>
  <si>
    <t>8 490.47 руб.</t>
  </si>
  <si>
    <t>FIO-130209</t>
  </si>
  <si>
    <t>F-06-3-10A</t>
  </si>
  <si>
    <t>тройной магистр. фильтр ВВ10 1" для ХВС с картридж и ПОДСТАВКОЙ СИНИЙ корпус (1/6шт)</t>
  </si>
  <si>
    <t>10 607.31 руб.</t>
  </si>
  <si>
    <t>FIO-130210</t>
  </si>
  <si>
    <t>F-06-2-20A</t>
  </si>
  <si>
    <t>двойной магистр. фильтр ВВ20 1" для ХВС с картридж и ПОДСТАВКОЙ СИНИЙ корпус (1/6шт)</t>
  </si>
  <si>
    <t>11 840.76 руб.</t>
  </si>
  <si>
    <t>FIO-130211</t>
  </si>
  <si>
    <t>F-06-3-20A</t>
  </si>
  <si>
    <t>тройной магистр. фильтр ВВ20 1" для ХВС с картридж и ПОДСТАВКОЙ СИНИЙ корпус (1/6шт)</t>
  </si>
  <si>
    <t>16 637.49 руб.</t>
  </si>
  <si>
    <t>FIO-130212</t>
  </si>
  <si>
    <t>HЛ-1/2</t>
  </si>
  <si>
    <t>Фильтр колбовый магистральный SL10 1/2" НЕРЖАВЕЙКА для ХВС и ГВС с картридж и креплением</t>
  </si>
  <si>
    <t>6 360.42 руб.</t>
  </si>
  <si>
    <t>FIO-130213</t>
  </si>
  <si>
    <t>HM-10</t>
  </si>
  <si>
    <t>Фильтр колбовый магистральный ВВ10 1" НЕРЖАВЕЙКА для ХВС и ГВС с картридж и креплением</t>
  </si>
  <si>
    <t>10 798.85 руб.</t>
  </si>
  <si>
    <t>FIO-130214</t>
  </si>
  <si>
    <t>HМ-20</t>
  </si>
  <si>
    <t>Фильтр колбовый магистральный ВВ20 1" НЕРЖАВЕЙКА для ХВС и ГВС с картридж и креплением</t>
  </si>
  <si>
    <t>13 321.88 руб.</t>
  </si>
  <si>
    <t>FIO-130215</t>
  </si>
  <si>
    <t>FK-3/4A</t>
  </si>
  <si>
    <t>Фильтр колбовый МИНИ 3/4 с многоразовым картриджем АКВАСТИЛЬ (40ш)</t>
  </si>
  <si>
    <t>752.95 руб.</t>
  </si>
  <si>
    <t>FIO-130216</t>
  </si>
  <si>
    <t>FK-3/4</t>
  </si>
  <si>
    <t>Фильтр колбовый МИНИ 3/4 с полифосфатом (умягчение) АКВАСТИЛЬ   (24шт)</t>
  </si>
  <si>
    <t>558.11 руб.</t>
  </si>
  <si>
    <t>FIO-130217</t>
  </si>
  <si>
    <t>HB-3</t>
  </si>
  <si>
    <t>Набор картриджей для трёхступенчатого фильтра (умягчение) в картон коробке (10шт)</t>
  </si>
  <si>
    <t>927.97 руб.</t>
  </si>
  <si>
    <t>FIO-130223</t>
  </si>
  <si>
    <t>CTO-10A</t>
  </si>
  <si>
    <t>Картридж для фильтра SL10" уголь прессованный АКВАСТИЛЬ (25ш)</t>
  </si>
  <si>
    <t>161.82 руб.</t>
  </si>
  <si>
    <t>FIO-130226</t>
  </si>
  <si>
    <t>UDF-10A</t>
  </si>
  <si>
    <t>Картридж для фильтра  SL10" уголь гранулированный АКВАСТИЛЬ (25шт)</t>
  </si>
  <si>
    <t>FIO-130232</t>
  </si>
  <si>
    <t>SM-10A</t>
  </si>
  <si>
    <t>Картридж для фильтра SL10" ионообменная смола АКВАСТИЛЬ (25шт)</t>
  </si>
  <si>
    <t>346.75 руб.</t>
  </si>
  <si>
    <t>FIO-190001</t>
  </si>
  <si>
    <t>JY-SF2</t>
  </si>
  <si>
    <t xml:space="preserve">Фильтр насадка для душа (кокос+уголь) 10л/мин 8бар CB-SF2 DUSH </t>
  </si>
  <si>
    <t>FIO-310001</t>
  </si>
  <si>
    <t>K21</t>
  </si>
  <si>
    <t>Кран для питьевой системы высокий АКВАСТИЛЬ (с комплектом подкл- трубка, кран тройник) (1/30шт)</t>
  </si>
  <si>
    <t>1 292.89 руб.</t>
  </si>
  <si>
    <t>FIO-310002</t>
  </si>
  <si>
    <t>K07</t>
  </si>
  <si>
    <t>Кран для питьевой системы средний АКВАСТИЛЬ (с комплектом подкл- трубка, кран тройник) (1/30шт)</t>
  </si>
  <si>
    <t>789.27 руб.</t>
  </si>
  <si>
    <t>FIO-320001</t>
  </si>
  <si>
    <t>F-03B</t>
  </si>
  <si>
    <t>Питьевая система 3 ступени АКВАСТИЛЬ КОМПАКТ для водопроводной воды</t>
  </si>
  <si>
    <t>4 070.21 руб.</t>
  </si>
  <si>
    <t>FIO-320002</t>
  </si>
  <si>
    <t>F-03A</t>
  </si>
  <si>
    <t>Питьевая система 3 ступени АКВАСТИЛЬ КОМПАКТ умягчение</t>
  </si>
  <si>
    <t>4 060.30 руб.</t>
  </si>
  <si>
    <t>FIO-320003</t>
  </si>
  <si>
    <t>F-04A</t>
  </si>
  <si>
    <t>Питьевая система 4 ступени АКВАСТИЛЬ КОМПАКТ умягчение</t>
  </si>
  <si>
    <t>4 530.89 руб.</t>
  </si>
  <si>
    <t>FIO-320004</t>
  </si>
  <si>
    <t>F-02</t>
  </si>
  <si>
    <t>Питьевая система 2 ступени АКВАСТИЛЬ КЛАССИК</t>
  </si>
  <si>
    <t>3 323.87 руб.</t>
  </si>
  <si>
    <t>FIO-320005</t>
  </si>
  <si>
    <t>F-03D</t>
  </si>
  <si>
    <t>Питьевая система 3 ступени АКВАСТИЛЬ КЛАССИК для водопроводной воды</t>
  </si>
  <si>
    <t>4 689.41 руб.</t>
  </si>
  <si>
    <t>FIO-320006</t>
  </si>
  <si>
    <t>F-03C</t>
  </si>
  <si>
    <t>Питьевая система 3 ступени АКВАСТИЛЬ КЛАССИК умягчение</t>
  </si>
  <si>
    <t>4 717.48 руб.</t>
  </si>
  <si>
    <t>FIO-320007</t>
  </si>
  <si>
    <t>F-04C</t>
  </si>
  <si>
    <t>Питьевая система 4 ступени АКВАСТИЛЬ КЛАССИК умягчение</t>
  </si>
  <si>
    <t>5 265.68 руб.</t>
  </si>
  <si>
    <t>FIO-320008</t>
  </si>
  <si>
    <t>F-05</t>
  </si>
  <si>
    <t>Питьевая система обратного осмоса 5 ступеней АКВАСТИЛЬ КЛАССИК с бачком</t>
  </si>
  <si>
    <t>13 231.07 руб.</t>
  </si>
  <si>
    <t>FIO-320014</t>
  </si>
  <si>
    <t>HA-3</t>
  </si>
  <si>
    <t>комплект картриджей 3 ступени АКВАСТИЛЬ для водопроводной воды (Стандарт) в картон коробке</t>
  </si>
  <si>
    <t>898.25 руб.</t>
  </si>
  <si>
    <t>FIO-320019</t>
  </si>
  <si>
    <t>F10305</t>
  </si>
  <si>
    <t>Питьевая система ITA 3 ступени BRAVO TRIO "НОРМА"</t>
  </si>
  <si>
    <t>3 860.95 руб.</t>
  </si>
  <si>
    <t>FIO-320020</t>
  </si>
  <si>
    <t>F10305-U</t>
  </si>
  <si>
    <t>Питьевая система ITA 3 ступени BRAVO TRIO "УМЯГЧЕНИЕ"</t>
  </si>
  <si>
    <t>4 132.90 руб.</t>
  </si>
  <si>
    <t>FIO-320021</t>
  </si>
  <si>
    <t>F10305-Fe</t>
  </si>
  <si>
    <t>Питьевая система ITA 3 ступени BRAVO TRIO "АНТИЖЕЛЕЗО"</t>
  </si>
  <si>
    <t>4 199.50 руб.</t>
  </si>
  <si>
    <t>FIO-320022</t>
  </si>
  <si>
    <t>F10311</t>
  </si>
  <si>
    <t>Питьевая система ITA 3 ступени ОНЕГА-3СТ (антибактериальный)</t>
  </si>
  <si>
    <t>5 672.10 руб.</t>
  </si>
  <si>
    <t>FIO-320023</t>
  </si>
  <si>
    <t>F10311-U</t>
  </si>
  <si>
    <t>Питьевая система ITA 3 ступени ОНЕГА-3СТ (умягчающий)</t>
  </si>
  <si>
    <t>5 762.75 руб.</t>
  </si>
  <si>
    <t>FIO-320024</t>
  </si>
  <si>
    <t>F10311-Fe</t>
  </si>
  <si>
    <t>Питьевая система ITA 3 ступени ОНЕГА-3СТ (антижелезо)</t>
  </si>
  <si>
    <t>5 814.55 руб.</t>
  </si>
  <si>
    <t>FIO-320025</t>
  </si>
  <si>
    <t>F10520</t>
  </si>
  <si>
    <t>Питьевая система ITA 5 ступеней ОНЕГА-5СТ (антибактериальный)</t>
  </si>
  <si>
    <t>6 547.15 руб.</t>
  </si>
  <si>
    <t>FIO-320026</t>
  </si>
  <si>
    <t>F10520-U</t>
  </si>
  <si>
    <t>Питьевая система ITA 5 ступеней ОНЕГА-5СТ (умягчающий)</t>
  </si>
  <si>
    <t>6 632.25 руб.</t>
  </si>
  <si>
    <t>FIO-320027</t>
  </si>
  <si>
    <t>F10520-Fe</t>
  </si>
  <si>
    <t>Питьевая система ITA 5 ступеней ОНЕГА-5СТ (антижелезо)</t>
  </si>
  <si>
    <t>6 685.90 руб.</t>
  </si>
  <si>
    <t>FIO-320028</t>
  </si>
  <si>
    <t>F30810</t>
  </si>
  <si>
    <t>Комплект картриджей 3 ступени ITA "Стандарт"</t>
  </si>
  <si>
    <t>680.80 руб.</t>
  </si>
  <si>
    <t>FIO-320029</t>
  </si>
  <si>
    <t>F30812</t>
  </si>
  <si>
    <t>Комплект картриджей 3 ступени ITA "Антижелезо"</t>
  </si>
  <si>
    <t>789.95 руб.</t>
  </si>
  <si>
    <t>FIO-320030</t>
  </si>
  <si>
    <t>F30812-2</t>
  </si>
  <si>
    <t>Комплект картриджей 3 ступени ITA "Антижелезо - 2"</t>
  </si>
  <si>
    <t>762.20 руб.</t>
  </si>
  <si>
    <t>FIO-320031</t>
  </si>
  <si>
    <t>F30813</t>
  </si>
  <si>
    <t>Комплект картриджей 3 ступени ITA "Умягчающий 1"</t>
  </si>
  <si>
    <t>1 061.90 руб.</t>
  </si>
  <si>
    <t>PND-111080</t>
  </si>
  <si>
    <t>Питьевая система 3 ступени для водопроводной воды Triplex ACR 10" Standart (c картриджами) (1/3 шт)</t>
  </si>
  <si>
    <t>2 520.00 руб.</t>
  </si>
  <si>
    <t>PND-111084</t>
  </si>
  <si>
    <t>Колба ACR ВВ10" синяя 1" (уп.4шт)</t>
  </si>
  <si>
    <t>2 124.50 руб.</t>
  </si>
  <si>
    <t>PND-111086</t>
  </si>
  <si>
    <t>Колба ACR ВВ20" синяя 1" (уп.4шт)</t>
  </si>
  <si>
    <t>2 868.25 руб.</t>
  </si>
  <si>
    <t>VER-000789</t>
  </si>
  <si>
    <t>VR10SL-A</t>
  </si>
  <si>
    <t>Магистральный НЕРЖ фильтр (ХВС/ГВС)  с многораз фильтром 100мкм и дренаж патрубком 1/2 (10/1шт)</t>
  </si>
  <si>
    <t>6 116.04 руб.</t>
  </si>
  <si>
    <t>VER-000790</t>
  </si>
  <si>
    <t>VR10SL-B</t>
  </si>
  <si>
    <t>Магистральный НЕРЖ фильтр (ХВС/ГВС)  с многораз фильтром 100мкм и дренаж краном (хомут соед) (10/1шт</t>
  </si>
  <si>
    <t>8 166.84 руб.</t>
  </si>
  <si>
    <t>WST-100001</t>
  </si>
  <si>
    <t>FCPS(E)10SL-C1M</t>
  </si>
  <si>
    <t>Картридж ПОЛИПРОПИЛЕН SL10 дюймов 1 мкм АКВАТЕК (72шт)</t>
  </si>
  <si>
    <t>49.58 руб.</t>
  </si>
  <si>
    <t>WST-100002</t>
  </si>
  <si>
    <t>FCPS(E)10SL-C5M</t>
  </si>
  <si>
    <t>Картридж ПОЛИПРОПИЛЕН SL10 дюймов 5 мкм АКВАТЕК (72шт)</t>
  </si>
  <si>
    <t>WST-100003</t>
  </si>
  <si>
    <t>FCPS(E)10SL-C10M</t>
  </si>
  <si>
    <t>Картридж ПОЛИПРОПИЛЕН SL10 дюймов 10 мкм АКВАТЕК (72шт)</t>
  </si>
  <si>
    <t>WST-100004</t>
  </si>
  <si>
    <t>FCPS(E)10SL-C20M</t>
  </si>
  <si>
    <t>Картридж ПОЛИПРОПИЛЕН SL10 дюймов 20 мкм АКВАТЕК (72шт)</t>
  </si>
  <si>
    <t>WST-100005</t>
  </si>
  <si>
    <t>FCPS(E)10SL-C50M</t>
  </si>
  <si>
    <t>Картридж ПОЛИПРОПИЛЕН SL10 дюймов 50 мкм АКВАТЕК (72шт)</t>
  </si>
  <si>
    <t>WST-100006</t>
  </si>
  <si>
    <t>FCPP(E)10SL-C1M</t>
  </si>
  <si>
    <t>Картридж НИТЯНОЙ SL10 дюймов 1 мкм АКВАТЕК (72шт)</t>
  </si>
  <si>
    <t>95.42 руб.</t>
  </si>
  <si>
    <t>WST-100007</t>
  </si>
  <si>
    <t>FCPP(E)10SL-C5M</t>
  </si>
  <si>
    <t>Картридж НИТЯНОЙ SL10 дюймов 5 мкм АКВАТЕК (72шт)</t>
  </si>
  <si>
    <t>WST-100008</t>
  </si>
  <si>
    <t>FCPP(E)10SL-C10M</t>
  </si>
  <si>
    <t>Картридж НИТЯНОЙ SL10 дюймов 10 мкм АКВАТЕК (72шт)</t>
  </si>
  <si>
    <t>WST-100009</t>
  </si>
  <si>
    <t>FCPP(E)10SL-C20M</t>
  </si>
  <si>
    <t>Картридж НИТЯНОЙ SL10 дюймов 20 мкм АКВАТЕК (72шт)</t>
  </si>
  <si>
    <t>WST-100010</t>
  </si>
  <si>
    <t>FCPP(E)10SL-C50M</t>
  </si>
  <si>
    <t>Картридж НИТЯНОЙ SL10 дюймов 50 мкм АКВАТЕК (72шт)</t>
  </si>
  <si>
    <t>WST-100011</t>
  </si>
  <si>
    <t>FCPP(E)10BB-C10M</t>
  </si>
  <si>
    <t>Картридж НИТЯНОЙ BB10 дюймов 10 мкм АКВАТЕК (20шт)</t>
  </si>
  <si>
    <t>393.50 руб.</t>
  </si>
  <si>
    <t>WST-100012</t>
  </si>
  <si>
    <t>FCPP(E)20BB-C10M</t>
  </si>
  <si>
    <t>Картридж НИТЯНОЙ BB20 дюймов 10 мкм АКВАТЕК (10шт)</t>
  </si>
  <si>
    <t>737.52 руб.</t>
  </si>
  <si>
    <t>WST-100120</t>
  </si>
  <si>
    <t>Магистральный фильтр для  ХВС SL10 дюймов 1/2" прозрач корпус ПЭТ с резьбой (12шт)</t>
  </si>
  <si>
    <t>598.00 руб.</t>
  </si>
  <si>
    <t>WST-100121</t>
  </si>
  <si>
    <t>Магистральный фильтр для  ХВС SL10 дюймов 3/4" прозрач корпус ПЭТ с резьбой (12шт)</t>
  </si>
  <si>
    <t>616.00 руб.</t>
  </si>
  <si>
    <t>WST-100122</t>
  </si>
  <si>
    <t>Магистральный фильтр для  ХВС SL10 дюймов 1" прозрач корпус ПЭТ с резьбой (12шт)</t>
  </si>
  <si>
    <t>650.84 руб.</t>
  </si>
  <si>
    <t>WST-100123</t>
  </si>
  <si>
    <t>Магистральный фильтр для ГВС SL10 дюймов 1/2" КРАСНЫЙ ПЛАСТИК корпус с лат. резьбой</t>
  </si>
  <si>
    <t>2 470.00 руб.</t>
  </si>
  <si>
    <t>WST-100124</t>
  </si>
  <si>
    <t>Магистральный фильтр для ГВС SL10 дюймов 3/4" КРАСНЫЙ ПЛАСТИК корпус с лат. резьбой</t>
  </si>
  <si>
    <t>УТ000001090</t>
  </si>
  <si>
    <t>Соль пищевая таблетированная EXTRA мешок 25кг Турция</t>
  </si>
  <si>
    <t>1 400.00 руб.</t>
  </si>
  <si>
    <t>УТ000002283</t>
  </si>
  <si>
    <t>Соль пищевая таблетированная PRO  мешок 25кг Турция</t>
  </si>
  <si>
    <t>1 250.00 руб.</t>
  </si>
  <si>
    <t>УТ000002284</t>
  </si>
  <si>
    <t>Ионообменная смола Катионит PROFI п/э мешок 25 л Китай</t>
  </si>
  <si>
    <t>7 500.00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</si>
</sst>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SUM(J2:J164)</f>
        <v>0</v>
      </c>
      <c r="K1" s="4" t="s">
        <v>9</v>
      </c>
      <c r="L1" s="5"/>
    </row>
    <row r="2" spans="1:12">
      <c r="A2" s="1"/>
      <c r="B2" s="1">
        <v>838014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K2*508.40</f>
        <v>0</v>
      </c>
    </row>
    <row r="3" spans="1:12">
      <c r="A3" s="1"/>
      <c r="B3" s="1">
        <v>838015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K3*524.48</f>
        <v>0</v>
      </c>
    </row>
    <row r="4" spans="1:12">
      <c r="A4" s="1"/>
      <c r="B4" s="1">
        <v>838016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K4*554.03</f>
        <v>0</v>
      </c>
    </row>
    <row r="5" spans="1:12">
      <c r="A5" s="1"/>
      <c r="B5" s="1">
        <v>838017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K5*2956.30</f>
        <v>0</v>
      </c>
    </row>
    <row r="6" spans="1:12">
      <c r="A6" s="1"/>
      <c r="B6" s="1">
        <v>838018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K6*2942.70</f>
        <v>0</v>
      </c>
    </row>
    <row r="7" spans="1:12">
      <c r="A7" s="1"/>
      <c r="B7" s="1">
        <v>838019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K7*3056.60</f>
        <v>0</v>
      </c>
    </row>
    <row r="8" spans="1:12">
      <c r="A8" s="1"/>
      <c r="B8" s="1">
        <v>838020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K8*8925.00</f>
        <v>0</v>
      </c>
    </row>
    <row r="9" spans="1:12">
      <c r="A9" s="1"/>
      <c r="B9" s="1">
        <v>838021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K9*9775.00</f>
        <v>0</v>
      </c>
    </row>
    <row r="10" spans="1:12">
      <c r="A10" s="1"/>
      <c r="B10" s="1">
        <v>838022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K10*0.00</f>
        <v>0</v>
      </c>
    </row>
    <row r="11" spans="1:12">
      <c r="A11" s="1"/>
      <c r="B11" s="1">
        <v>838023</v>
      </c>
      <c r="C11" s="1" t="s">
        <v>47</v>
      </c>
      <c r="D11" s="1" t="s">
        <v>48</v>
      </c>
      <c r="E11" s="3" t="s">
        <v>49</v>
      </c>
      <c r="F11" s="1" t="s">
        <v>46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K11*0.00</f>
        <v>0</v>
      </c>
    </row>
    <row r="12" spans="1:12">
      <c r="A12" s="1"/>
      <c r="B12" s="1">
        <v>838025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K12*371.21</f>
        <v>0</v>
      </c>
    </row>
    <row r="13" spans="1:12">
      <c r="A13" s="1"/>
      <c r="B13" s="1">
        <v>838026</v>
      </c>
      <c r="C13" s="1" t="s">
        <v>54</v>
      </c>
      <c r="D13" s="1" t="s">
        <v>55</v>
      </c>
      <c r="E13" s="3" t="s">
        <v>56</v>
      </c>
      <c r="F13" s="1" t="s">
        <v>57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K13*357.20</f>
        <v>0</v>
      </c>
    </row>
    <row r="14" spans="1:12">
      <c r="A14" s="1"/>
      <c r="B14" s="1">
        <v>838027</v>
      </c>
      <c r="C14" s="1" t="s">
        <v>58</v>
      </c>
      <c r="D14" s="1" t="s">
        <v>59</v>
      </c>
      <c r="E14" s="3" t="s">
        <v>60</v>
      </c>
      <c r="F14" s="1" t="s">
        <v>61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K14*1115.39</f>
        <v>0</v>
      </c>
    </row>
    <row r="15" spans="1:12">
      <c r="A15" s="1"/>
      <c r="B15" s="1">
        <v>838028</v>
      </c>
      <c r="C15" s="1" t="s">
        <v>62</v>
      </c>
      <c r="D15" s="1" t="s">
        <v>63</v>
      </c>
      <c r="E15" s="3" t="s">
        <v>64</v>
      </c>
      <c r="F15" s="1" t="s">
        <v>65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K15*1248.46</f>
        <v>0</v>
      </c>
    </row>
    <row r="16" spans="1:12">
      <c r="A16" s="1"/>
      <c r="B16" s="1">
        <v>838029</v>
      </c>
      <c r="C16" s="1" t="s">
        <v>66</v>
      </c>
      <c r="D16" s="1" t="s">
        <v>67</v>
      </c>
      <c r="E16" s="3" t="s">
        <v>68</v>
      </c>
      <c r="F16" s="1" t="s">
        <v>69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K16*1640.69</f>
        <v>0</v>
      </c>
    </row>
    <row r="17" spans="1:12">
      <c r="A17" s="1"/>
      <c r="B17" s="1">
        <v>838030</v>
      </c>
      <c r="C17" s="1" t="s">
        <v>70</v>
      </c>
      <c r="D17" s="1" t="s">
        <v>71</v>
      </c>
      <c r="E17" s="3" t="s">
        <v>72</v>
      </c>
      <c r="F17" s="1" t="s">
        <v>73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K17*503.54</f>
        <v>0</v>
      </c>
    </row>
    <row r="18" spans="1:12">
      <c r="A18" s="1"/>
      <c r="B18" s="1">
        <v>838031</v>
      </c>
      <c r="C18" s="1" t="s">
        <v>74</v>
      </c>
      <c r="D18" s="1" t="s">
        <v>75</v>
      </c>
      <c r="E18" s="3" t="s">
        <v>76</v>
      </c>
      <c r="F18" s="1" t="s">
        <v>77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K18*592.96</f>
        <v>0</v>
      </c>
    </row>
    <row r="19" spans="1:12">
      <c r="A19" s="1"/>
      <c r="B19" s="1">
        <v>838032</v>
      </c>
      <c r="C19" s="1" t="s">
        <v>78</v>
      </c>
      <c r="D19" s="1" t="s">
        <v>79</v>
      </c>
      <c r="E19" s="3" t="s">
        <v>80</v>
      </c>
      <c r="F19" s="1" t="s">
        <v>81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K19*491.30</f>
        <v>0</v>
      </c>
    </row>
    <row r="20" spans="1:12">
      <c r="A20" s="1"/>
      <c r="B20" s="1">
        <v>838033</v>
      </c>
      <c r="C20" s="1" t="s">
        <v>82</v>
      </c>
      <c r="D20" s="1" t="s">
        <v>83</v>
      </c>
      <c r="E20" s="3" t="s">
        <v>84</v>
      </c>
      <c r="F20" s="1" t="s">
        <v>85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K20*323.94</f>
        <v>0</v>
      </c>
    </row>
    <row r="21" spans="1:12">
      <c r="A21" s="1"/>
      <c r="B21" s="1">
        <v>838038</v>
      </c>
      <c r="C21" s="1" t="s">
        <v>86</v>
      </c>
      <c r="D21" s="1" t="s">
        <v>87</v>
      </c>
      <c r="E21" s="3" t="s">
        <v>88</v>
      </c>
      <c r="F21" s="1" t="s">
        <v>89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K21*249.90</f>
        <v>0</v>
      </c>
    </row>
    <row r="22" spans="1:12">
      <c r="A22" s="1"/>
      <c r="B22" s="1">
        <v>838039</v>
      </c>
      <c r="C22" s="1" t="s">
        <v>90</v>
      </c>
      <c r="D22" s="1" t="s">
        <v>91</v>
      </c>
      <c r="E22" s="3" t="s">
        <v>92</v>
      </c>
      <c r="F22" s="1" t="s">
        <v>93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K22*690.80</f>
        <v>0</v>
      </c>
    </row>
    <row r="23" spans="1:12">
      <c r="A23" s="1"/>
      <c r="B23" s="1">
        <v>838040</v>
      </c>
      <c r="C23" s="1" t="s">
        <v>94</v>
      </c>
      <c r="D23" s="1" t="s">
        <v>95</v>
      </c>
      <c r="E23" s="3" t="s">
        <v>96</v>
      </c>
      <c r="F23" s="1" t="s">
        <v>97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K23*1765.01</f>
        <v>0</v>
      </c>
    </row>
    <row r="24" spans="1:12">
      <c r="A24" s="1"/>
      <c r="B24" s="1">
        <v>838041</v>
      </c>
      <c r="C24" s="1" t="s">
        <v>98</v>
      </c>
      <c r="D24" s="1" t="s">
        <v>99</v>
      </c>
      <c r="E24" s="3" t="s">
        <v>100</v>
      </c>
      <c r="F24" s="1" t="s">
        <v>97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K24*1765.01</f>
        <v>0</v>
      </c>
    </row>
    <row r="25" spans="1:12">
      <c r="A25" s="1"/>
      <c r="B25" s="1">
        <v>838042</v>
      </c>
      <c r="C25" s="1" t="s">
        <v>101</v>
      </c>
      <c r="D25" s="1" t="s">
        <v>102</v>
      </c>
      <c r="E25" s="3" t="s">
        <v>103</v>
      </c>
      <c r="F25" s="1" t="s">
        <v>104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K25*5422.85</f>
        <v>0</v>
      </c>
    </row>
    <row r="26" spans="1:12">
      <c r="A26" s="1"/>
      <c r="B26" s="1">
        <v>838043</v>
      </c>
      <c r="C26" s="1" t="s">
        <v>105</v>
      </c>
      <c r="D26" s="1" t="s">
        <v>106</v>
      </c>
      <c r="E26" s="3" t="s">
        <v>107</v>
      </c>
      <c r="F26" s="1" t="s">
        <v>108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K26*367.71</f>
        <v>0</v>
      </c>
    </row>
    <row r="27" spans="1:12">
      <c r="A27" s="1"/>
      <c r="B27" s="1">
        <v>838044</v>
      </c>
      <c r="C27" s="1" t="s">
        <v>109</v>
      </c>
      <c r="D27" s="1" t="s">
        <v>110</v>
      </c>
      <c r="E27" s="3" t="s">
        <v>111</v>
      </c>
      <c r="F27" s="1" t="s">
        <v>104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K27*5422.85</f>
        <v>0</v>
      </c>
    </row>
    <row r="28" spans="1:12">
      <c r="A28" s="1"/>
      <c r="B28" s="1">
        <v>838045</v>
      </c>
      <c r="C28" s="1" t="s">
        <v>112</v>
      </c>
      <c r="D28" s="1" t="s">
        <v>113</v>
      </c>
      <c r="E28" s="3" t="s">
        <v>114</v>
      </c>
      <c r="F28" s="1" t="s">
        <v>115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K28*2840.12</f>
        <v>0</v>
      </c>
    </row>
    <row r="29" spans="1:12">
      <c r="A29" s="1"/>
      <c r="B29" s="1">
        <v>838046</v>
      </c>
      <c r="C29" s="1" t="s">
        <v>116</v>
      </c>
      <c r="D29" s="1" t="s">
        <v>117</v>
      </c>
      <c r="E29" s="3" t="s">
        <v>118</v>
      </c>
      <c r="F29" s="1" t="s">
        <v>115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K29*2840.12</f>
        <v>0</v>
      </c>
    </row>
    <row r="30" spans="1:12">
      <c r="A30" s="1"/>
      <c r="B30" s="1">
        <v>838047</v>
      </c>
      <c r="C30" s="1" t="s">
        <v>119</v>
      </c>
      <c r="D30" s="1" t="s">
        <v>120</v>
      </c>
      <c r="E30" s="3" t="s">
        <v>121</v>
      </c>
      <c r="F30" s="1" t="s">
        <v>122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K30*1752.75</f>
        <v>0</v>
      </c>
    </row>
    <row r="31" spans="1:12">
      <c r="A31" s="1"/>
      <c r="B31" s="1">
        <v>838048</v>
      </c>
      <c r="C31" s="1" t="s">
        <v>123</v>
      </c>
      <c r="D31" s="1" t="s">
        <v>124</v>
      </c>
      <c r="E31" s="3" t="s">
        <v>125</v>
      </c>
      <c r="F31" s="1" t="s">
        <v>126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K31*1954.12</f>
        <v>0</v>
      </c>
    </row>
    <row r="32" spans="1:12">
      <c r="A32" s="1"/>
      <c r="B32" s="1">
        <v>838049</v>
      </c>
      <c r="C32" s="1" t="s">
        <v>127</v>
      </c>
      <c r="D32" s="1" t="s">
        <v>128</v>
      </c>
      <c r="E32" s="3" t="s">
        <v>129</v>
      </c>
      <c r="F32" s="1" t="s">
        <v>130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K32*3297.13</f>
        <v>0</v>
      </c>
    </row>
    <row r="33" spans="1:12">
      <c r="A33" s="1"/>
      <c r="B33" s="1">
        <v>838050</v>
      </c>
      <c r="C33" s="1" t="s">
        <v>131</v>
      </c>
      <c r="D33" s="1" t="s">
        <v>132</v>
      </c>
      <c r="E33" s="3" t="s">
        <v>133</v>
      </c>
      <c r="F33" s="1" t="s">
        <v>134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K33*2204.51</f>
        <v>0</v>
      </c>
    </row>
    <row r="34" spans="1:12">
      <c r="A34" s="1"/>
      <c r="B34" s="1">
        <v>838051</v>
      </c>
      <c r="C34" s="1" t="s">
        <v>135</v>
      </c>
      <c r="D34" s="1" t="s">
        <v>136</v>
      </c>
      <c r="E34" s="3" t="s">
        <v>137</v>
      </c>
      <c r="F34" s="1" t="s">
        <v>138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K34*3803.17</f>
        <v>0</v>
      </c>
    </row>
    <row r="35" spans="1:12">
      <c r="A35" s="1"/>
      <c r="B35" s="1">
        <v>838054</v>
      </c>
      <c r="C35" s="1" t="s">
        <v>139</v>
      </c>
      <c r="D35" s="1" t="s">
        <v>140</v>
      </c>
      <c r="E35" s="3" t="s">
        <v>141</v>
      </c>
      <c r="F35" s="1" t="s">
        <v>142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K35*285.60</f>
        <v>0</v>
      </c>
    </row>
    <row r="36" spans="1:12">
      <c r="A36" s="1"/>
      <c r="B36" s="1">
        <v>838055</v>
      </c>
      <c r="C36" s="1" t="s">
        <v>143</v>
      </c>
      <c r="D36" s="1" t="s">
        <v>144</v>
      </c>
      <c r="E36" s="3" t="s">
        <v>145</v>
      </c>
      <c r="F36" s="1" t="s">
        <v>146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K36*34.58</f>
        <v>0</v>
      </c>
    </row>
    <row r="37" spans="1:12">
      <c r="A37" s="1"/>
      <c r="B37" s="1">
        <v>838060</v>
      </c>
      <c r="C37" s="1" t="s">
        <v>147</v>
      </c>
      <c r="D37" s="1" t="s">
        <v>148</v>
      </c>
      <c r="E37" s="3" t="s">
        <v>149</v>
      </c>
      <c r="F37" s="1" t="s">
        <v>150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K37*55916.43</f>
        <v>0</v>
      </c>
    </row>
    <row r="38" spans="1:12">
      <c r="A38" s="1"/>
      <c r="B38" s="1">
        <v>838061</v>
      </c>
      <c r="C38" s="1" t="s">
        <v>151</v>
      </c>
      <c r="D38" s="1" t="s">
        <v>152</v>
      </c>
      <c r="E38" s="3" t="s">
        <v>153</v>
      </c>
      <c r="F38" s="1" t="s">
        <v>154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K38*64998.87</f>
        <v>0</v>
      </c>
    </row>
    <row r="39" spans="1:12">
      <c r="A39" s="1"/>
      <c r="B39" s="1">
        <v>838062</v>
      </c>
      <c r="C39" s="1" t="s">
        <v>155</v>
      </c>
      <c r="D39" s="1" t="s">
        <v>156</v>
      </c>
      <c r="E39" s="3" t="s">
        <v>157</v>
      </c>
      <c r="F39" s="1" t="s">
        <v>158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K39*87.99</f>
        <v>0</v>
      </c>
    </row>
    <row r="40" spans="1:12">
      <c r="A40" s="1"/>
      <c r="B40" s="1">
        <v>838063</v>
      </c>
      <c r="C40" s="1" t="s">
        <v>159</v>
      </c>
      <c r="D40" s="1" t="s">
        <v>160</v>
      </c>
      <c r="E40" s="3" t="s">
        <v>161</v>
      </c>
      <c r="F40" s="1" t="s">
        <v>158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K40*87.99</f>
        <v>0</v>
      </c>
    </row>
    <row r="41" spans="1:12">
      <c r="A41" s="1"/>
      <c r="B41" s="1">
        <v>838064</v>
      </c>
      <c r="C41" s="1" t="s">
        <v>162</v>
      </c>
      <c r="D41" s="1" t="s">
        <v>163</v>
      </c>
      <c r="E41" s="3" t="s">
        <v>164</v>
      </c>
      <c r="F41" s="1" t="s">
        <v>158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K41*87.99</f>
        <v>0</v>
      </c>
    </row>
    <row r="42" spans="1:12">
      <c r="A42" s="1"/>
      <c r="B42" s="1">
        <v>838074</v>
      </c>
      <c r="C42" s="1" t="s">
        <v>165</v>
      </c>
      <c r="D42" s="1" t="s">
        <v>166</v>
      </c>
      <c r="E42" s="3" t="s">
        <v>167</v>
      </c>
      <c r="F42" s="1" t="s">
        <v>168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K42*159.05</f>
        <v>0</v>
      </c>
    </row>
    <row r="43" spans="1:12">
      <c r="A43" s="1"/>
      <c r="B43" s="1">
        <v>838076</v>
      </c>
      <c r="C43" s="1" t="s">
        <v>169</v>
      </c>
      <c r="D43" s="1" t="s">
        <v>170</v>
      </c>
      <c r="E43" s="3" t="s">
        <v>171</v>
      </c>
      <c r="F43" s="1" t="s">
        <v>172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K43*67.03</f>
        <v>0</v>
      </c>
    </row>
    <row r="44" spans="1:12">
      <c r="A44" s="1"/>
      <c r="B44" s="1">
        <v>838084</v>
      </c>
      <c r="C44" s="1" t="s">
        <v>173</v>
      </c>
      <c r="D44" s="1" t="s">
        <v>174</v>
      </c>
      <c r="E44" s="3" t="s">
        <v>175</v>
      </c>
      <c r="F44" s="1" t="s">
        <v>176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K44*46.58</f>
        <v>0</v>
      </c>
    </row>
    <row r="45" spans="1:12">
      <c r="A45" s="1"/>
      <c r="B45" s="1">
        <v>838085</v>
      </c>
      <c r="C45" s="1" t="s">
        <v>177</v>
      </c>
      <c r="D45" s="1" t="s">
        <v>178</v>
      </c>
      <c r="E45" s="3" t="s">
        <v>179</v>
      </c>
      <c r="F45" s="1" t="s">
        <v>176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K45*46.58</f>
        <v>0</v>
      </c>
    </row>
    <row r="46" spans="1:12">
      <c r="A46" s="1"/>
      <c r="B46" s="1">
        <v>838086</v>
      </c>
      <c r="C46" s="1" t="s">
        <v>180</v>
      </c>
      <c r="D46" s="1" t="s">
        <v>181</v>
      </c>
      <c r="E46" s="3" t="s">
        <v>182</v>
      </c>
      <c r="F46" s="1" t="s">
        <v>176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K46*46.58</f>
        <v>0</v>
      </c>
    </row>
    <row r="47" spans="1:12">
      <c r="A47" s="1"/>
      <c r="B47" s="1">
        <v>838087</v>
      </c>
      <c r="C47" s="1" t="s">
        <v>183</v>
      </c>
      <c r="D47" s="1" t="s">
        <v>184</v>
      </c>
      <c r="E47" s="3" t="s">
        <v>185</v>
      </c>
      <c r="F47" s="1" t="s">
        <v>176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K47*46.58</f>
        <v>0</v>
      </c>
    </row>
    <row r="48" spans="1:12">
      <c r="A48" s="1"/>
      <c r="B48" s="1">
        <v>838088</v>
      </c>
      <c r="C48" s="1" t="s">
        <v>186</v>
      </c>
      <c r="D48" s="1" t="s">
        <v>187</v>
      </c>
      <c r="E48" s="3" t="s">
        <v>188</v>
      </c>
      <c r="F48" s="1" t="s">
        <v>176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K48*46.58</f>
        <v>0</v>
      </c>
    </row>
    <row r="49" spans="1:12">
      <c r="A49" s="1"/>
      <c r="B49" s="1">
        <v>838094</v>
      </c>
      <c r="C49" s="1" t="s">
        <v>189</v>
      </c>
      <c r="D49" s="1" t="s">
        <v>190</v>
      </c>
      <c r="E49" s="3" t="s">
        <v>191</v>
      </c>
      <c r="F49" s="1" t="s">
        <v>192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K49*49.13</f>
        <v>0</v>
      </c>
    </row>
    <row r="50" spans="1:12">
      <c r="A50" s="1"/>
      <c r="B50" s="1">
        <v>838097</v>
      </c>
      <c r="C50" s="1" t="s">
        <v>193</v>
      </c>
      <c r="D50" s="1" t="s">
        <v>194</v>
      </c>
      <c r="E50" s="3" t="s">
        <v>195</v>
      </c>
      <c r="F50" s="1" t="s">
        <v>196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K50*199.24</f>
        <v>0</v>
      </c>
    </row>
    <row r="51" spans="1:12">
      <c r="A51" s="1"/>
      <c r="B51" s="1">
        <v>838100</v>
      </c>
      <c r="C51" s="1" t="s">
        <v>197</v>
      </c>
      <c r="D51" s="1" t="s">
        <v>198</v>
      </c>
      <c r="E51" s="3" t="s">
        <v>199</v>
      </c>
      <c r="F51" s="1" t="s">
        <v>200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K51*377.57</f>
        <v>0</v>
      </c>
    </row>
    <row r="52" spans="1:12">
      <c r="A52" s="1"/>
      <c r="B52" s="1">
        <v>838102</v>
      </c>
      <c r="C52" s="1" t="s">
        <v>201</v>
      </c>
      <c r="D52" s="1" t="s">
        <v>202</v>
      </c>
      <c r="E52" s="3" t="s">
        <v>203</v>
      </c>
      <c r="F52" s="1" t="s">
        <v>204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K52*105.23</f>
        <v>0</v>
      </c>
    </row>
    <row r="53" spans="1:12">
      <c r="A53" s="1"/>
      <c r="B53" s="1">
        <v>838113</v>
      </c>
      <c r="C53" s="1" t="s">
        <v>205</v>
      </c>
      <c r="D53" s="1" t="s">
        <v>206</v>
      </c>
      <c r="E53" s="3" t="s">
        <v>207</v>
      </c>
      <c r="F53" s="1" t="s">
        <v>208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K53*147.05</f>
        <v>0</v>
      </c>
    </row>
    <row r="54" spans="1:12">
      <c r="A54" s="1"/>
      <c r="B54" s="1">
        <v>838114</v>
      </c>
      <c r="C54" s="1" t="s">
        <v>209</v>
      </c>
      <c r="D54" s="1" t="s">
        <v>210</v>
      </c>
      <c r="E54" s="3" t="s">
        <v>211</v>
      </c>
      <c r="F54" s="1" t="s">
        <v>212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K54*170.80</f>
        <v>0</v>
      </c>
    </row>
    <row r="55" spans="1:12">
      <c r="A55" s="1"/>
      <c r="B55" s="1">
        <v>838115</v>
      </c>
      <c r="C55" s="1" t="s">
        <v>213</v>
      </c>
      <c r="D55" s="1" t="s">
        <v>214</v>
      </c>
      <c r="E55" s="3" t="s">
        <v>215</v>
      </c>
      <c r="F55" s="1" t="s">
        <v>216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K55*273.73</f>
        <v>0</v>
      </c>
    </row>
    <row r="56" spans="1:12">
      <c r="A56" s="1"/>
      <c r="B56" s="1">
        <v>838116</v>
      </c>
      <c r="C56" s="1" t="s">
        <v>217</v>
      </c>
      <c r="D56" s="1" t="s">
        <v>218</v>
      </c>
      <c r="E56" s="3" t="s">
        <v>219</v>
      </c>
      <c r="F56" s="1" t="s">
        <v>220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K56*472.46</f>
        <v>0</v>
      </c>
    </row>
    <row r="57" spans="1:12">
      <c r="A57" s="1"/>
      <c r="B57" s="1">
        <v>838117</v>
      </c>
      <c r="C57" s="1" t="s">
        <v>221</v>
      </c>
      <c r="D57" s="1" t="s">
        <v>222</v>
      </c>
      <c r="E57" s="3" t="s">
        <v>223</v>
      </c>
      <c r="F57" s="1" t="s">
        <v>224</v>
      </c>
      <c r="G57" s="1">
        <v>-6</v>
      </c>
      <c r="H57" s="1">
        <v>0</v>
      </c>
      <c r="I57" s="1">
        <v>0</v>
      </c>
      <c r="J57" s="1" t="s">
        <v>14</v>
      </c>
      <c r="K57" s="2"/>
      <c r="L57" s="5">
        <f>K57*863.53</f>
        <v>0</v>
      </c>
    </row>
    <row r="58" spans="1:12">
      <c r="A58" s="1"/>
      <c r="B58" s="1">
        <v>838118</v>
      </c>
      <c r="C58" s="1" t="s">
        <v>225</v>
      </c>
      <c r="D58" s="1" t="s">
        <v>226</v>
      </c>
      <c r="E58" s="3" t="s">
        <v>227</v>
      </c>
      <c r="F58" s="1" t="s">
        <v>228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K58*718.47</f>
        <v>0</v>
      </c>
    </row>
    <row r="59" spans="1:12">
      <c r="A59" s="1"/>
      <c r="B59" s="1">
        <v>838119</v>
      </c>
      <c r="C59" s="1" t="s">
        <v>229</v>
      </c>
      <c r="D59" s="1" t="s">
        <v>230</v>
      </c>
      <c r="E59" s="3" t="s">
        <v>231</v>
      </c>
      <c r="F59" s="1" t="s">
        <v>232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K59*1383.73</f>
        <v>0</v>
      </c>
    </row>
    <row r="60" spans="1:12">
      <c r="A60" s="1"/>
      <c r="B60" s="1">
        <v>838120</v>
      </c>
      <c r="C60" s="1" t="s">
        <v>233</v>
      </c>
      <c r="D60" s="1" t="s">
        <v>234</v>
      </c>
      <c r="E60" s="3" t="s">
        <v>235</v>
      </c>
      <c r="F60" s="1" t="s">
        <v>236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K60*281.47</f>
        <v>0</v>
      </c>
    </row>
    <row r="61" spans="1:12">
      <c r="A61" s="1"/>
      <c r="B61" s="1">
        <v>838121</v>
      </c>
      <c r="C61" s="1" t="s">
        <v>237</v>
      </c>
      <c r="D61" s="1" t="s">
        <v>238</v>
      </c>
      <c r="E61" s="3" t="s">
        <v>239</v>
      </c>
      <c r="F61" s="1" t="s">
        <v>240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K61*941.72</f>
        <v>0</v>
      </c>
    </row>
    <row r="62" spans="1:12">
      <c r="A62" s="1"/>
      <c r="B62" s="1">
        <v>838122</v>
      </c>
      <c r="C62" s="1" t="s">
        <v>241</v>
      </c>
      <c r="D62" s="1" t="s">
        <v>242</v>
      </c>
      <c r="E62" s="3" t="s">
        <v>243</v>
      </c>
      <c r="F62" s="1" t="s">
        <v>244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K62*1849.09</f>
        <v>0</v>
      </c>
    </row>
    <row r="63" spans="1:12">
      <c r="A63" s="1"/>
      <c r="B63" s="1">
        <v>838123</v>
      </c>
      <c r="C63" s="1" t="s">
        <v>245</v>
      </c>
      <c r="D63" s="1" t="s">
        <v>246</v>
      </c>
      <c r="E63" s="3" t="s">
        <v>247</v>
      </c>
      <c r="F63" s="1" t="s">
        <v>248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K63*188.70</f>
        <v>0</v>
      </c>
    </row>
    <row r="64" spans="1:12">
      <c r="A64" s="1"/>
      <c r="B64" s="1">
        <v>838124</v>
      </c>
      <c r="C64" s="1" t="s">
        <v>249</v>
      </c>
      <c r="D64" s="1" t="s">
        <v>250</v>
      </c>
      <c r="E64" s="3" t="s">
        <v>251</v>
      </c>
      <c r="F64" s="1" t="s">
        <v>252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K64*673.61</f>
        <v>0</v>
      </c>
    </row>
    <row r="65" spans="1:12">
      <c r="A65" s="1"/>
      <c r="B65" s="1">
        <v>838125</v>
      </c>
      <c r="C65" s="1" t="s">
        <v>253</v>
      </c>
      <c r="D65" s="1" t="s">
        <v>254</v>
      </c>
      <c r="E65" s="3" t="s">
        <v>255</v>
      </c>
      <c r="F65" s="1" t="s">
        <v>256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K65*1294.57</f>
        <v>0</v>
      </c>
    </row>
    <row r="66" spans="1:12">
      <c r="A66" s="1"/>
      <c r="B66" s="1">
        <v>838126</v>
      </c>
      <c r="C66" s="1" t="s">
        <v>257</v>
      </c>
      <c r="D66" s="1" t="s">
        <v>258</v>
      </c>
      <c r="E66" s="3" t="s">
        <v>259</v>
      </c>
      <c r="F66" s="1" t="s">
        <v>260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K66*430.54</f>
        <v>0</v>
      </c>
    </row>
    <row r="67" spans="1:12">
      <c r="A67" s="1"/>
      <c r="B67" s="1">
        <v>838127</v>
      </c>
      <c r="C67" s="1" t="s">
        <v>261</v>
      </c>
      <c r="D67" s="1" t="s">
        <v>262</v>
      </c>
      <c r="E67" s="3" t="s">
        <v>263</v>
      </c>
      <c r="F67" s="1" t="s">
        <v>264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K67*1561.88</f>
        <v>0</v>
      </c>
    </row>
    <row r="68" spans="1:12">
      <c r="A68" s="1"/>
      <c r="B68" s="1">
        <v>838128</v>
      </c>
      <c r="C68" s="1" t="s">
        <v>265</v>
      </c>
      <c r="D68" s="1" t="s">
        <v>266</v>
      </c>
      <c r="E68" s="3" t="s">
        <v>267</v>
      </c>
      <c r="F68" s="1" t="s">
        <v>268</v>
      </c>
      <c r="G68" s="1">
        <v>-1</v>
      </c>
      <c r="H68" s="1">
        <v>0</v>
      </c>
      <c r="I68" s="1">
        <v>0</v>
      </c>
      <c r="J68" s="1" t="s">
        <v>14</v>
      </c>
      <c r="K68" s="2"/>
      <c r="L68" s="5">
        <f>K68*3387.93</f>
        <v>0</v>
      </c>
    </row>
    <row r="69" spans="1:12">
      <c r="A69" s="1"/>
      <c r="B69" s="1">
        <v>838130</v>
      </c>
      <c r="C69" s="1" t="s">
        <v>269</v>
      </c>
      <c r="D69" s="1" t="s">
        <v>270</v>
      </c>
      <c r="E69" s="3" t="s">
        <v>271</v>
      </c>
      <c r="F69" s="1" t="s">
        <v>272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K69*136.58</f>
        <v>0</v>
      </c>
    </row>
    <row r="70" spans="1:12">
      <c r="A70" s="1"/>
      <c r="B70" s="1">
        <v>838131</v>
      </c>
      <c r="C70" s="1" t="s">
        <v>273</v>
      </c>
      <c r="D70" s="1" t="s">
        <v>274</v>
      </c>
      <c r="E70" s="3" t="s">
        <v>275</v>
      </c>
      <c r="F70" s="1" t="s">
        <v>276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K70*262.65</f>
        <v>0</v>
      </c>
    </row>
    <row r="71" spans="1:12">
      <c r="A71" s="1"/>
      <c r="B71" s="1">
        <v>857861</v>
      </c>
      <c r="C71" s="1" t="s">
        <v>277</v>
      </c>
      <c r="D71" s="1" t="s">
        <v>278</v>
      </c>
      <c r="E71" s="3" t="s">
        <v>279</v>
      </c>
      <c r="F71" s="1" t="s">
        <v>280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K71*1260.74</f>
        <v>0</v>
      </c>
    </row>
    <row r="72" spans="1:12">
      <c r="A72" s="1"/>
      <c r="B72" s="1">
        <v>857862</v>
      </c>
      <c r="C72" s="1" t="s">
        <v>281</v>
      </c>
      <c r="D72" s="1" t="s">
        <v>282</v>
      </c>
      <c r="E72" s="3" t="s">
        <v>283</v>
      </c>
      <c r="F72" s="1" t="s">
        <v>284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K72*1309.51</f>
        <v>0</v>
      </c>
    </row>
    <row r="73" spans="1:12">
      <c r="A73" s="1"/>
      <c r="B73" s="1">
        <v>857863</v>
      </c>
      <c r="C73" s="1" t="s">
        <v>285</v>
      </c>
      <c r="D73" s="1" t="s">
        <v>286</v>
      </c>
      <c r="E73" s="3" t="s">
        <v>287</v>
      </c>
      <c r="F73" s="1" t="s">
        <v>288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K73*1556.10</f>
        <v>0</v>
      </c>
    </row>
    <row r="74" spans="1:12">
      <c r="A74" s="1"/>
      <c r="B74" s="1">
        <v>857864</v>
      </c>
      <c r="C74" s="1" t="s">
        <v>289</v>
      </c>
      <c r="D74" s="1" t="s">
        <v>290</v>
      </c>
      <c r="E74" s="3" t="s">
        <v>291</v>
      </c>
      <c r="F74" s="1" t="s">
        <v>292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K74*1815.43</f>
        <v>0</v>
      </c>
    </row>
    <row r="75" spans="1:12">
      <c r="A75" s="1"/>
      <c r="B75" s="1">
        <v>857865</v>
      </c>
      <c r="C75" s="1" t="s">
        <v>293</v>
      </c>
      <c r="D75" s="1" t="s">
        <v>294</v>
      </c>
      <c r="E75" s="3" t="s">
        <v>295</v>
      </c>
      <c r="F75" s="1" t="s">
        <v>296</v>
      </c>
      <c r="G75" s="1">
        <v>0</v>
      </c>
      <c r="H75" s="1">
        <v>0</v>
      </c>
      <c r="I75" s="1">
        <v>0</v>
      </c>
      <c r="J75" s="1" t="s">
        <v>14</v>
      </c>
      <c r="K75" s="2"/>
      <c r="L75" s="5">
        <f>K75*1866.53</f>
        <v>0</v>
      </c>
    </row>
    <row r="76" spans="1:12">
      <c r="A76" s="1"/>
      <c r="B76" s="1">
        <v>857866</v>
      </c>
      <c r="C76" s="1" t="s">
        <v>297</v>
      </c>
      <c r="D76" s="1" t="s">
        <v>298</v>
      </c>
      <c r="E76" s="3" t="s">
        <v>299</v>
      </c>
      <c r="F76" s="1" t="s">
        <v>300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K76*1890.52</f>
        <v>0</v>
      </c>
    </row>
    <row r="77" spans="1:12">
      <c r="A77" s="1"/>
      <c r="B77" s="1">
        <v>825802</v>
      </c>
      <c r="C77" s="1" t="s">
        <v>301</v>
      </c>
      <c r="D77" s="1" t="s">
        <v>302</v>
      </c>
      <c r="E77" s="3" t="s">
        <v>303</v>
      </c>
      <c r="F77" s="1" t="s">
        <v>304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K77*1202.50</f>
        <v>0</v>
      </c>
    </row>
    <row r="78" spans="1:12">
      <c r="A78" s="1"/>
      <c r="B78" s="1">
        <v>825803</v>
      </c>
      <c r="C78" s="1" t="s">
        <v>305</v>
      </c>
      <c r="D78" s="1" t="s">
        <v>306</v>
      </c>
      <c r="E78" s="3" t="s">
        <v>307</v>
      </c>
      <c r="F78" s="1" t="s">
        <v>308</v>
      </c>
      <c r="G78" s="1">
        <v>0</v>
      </c>
      <c r="H78" s="1">
        <v>0</v>
      </c>
      <c r="I78" s="1">
        <v>0</v>
      </c>
      <c r="J78" s="1" t="s">
        <v>14</v>
      </c>
      <c r="K78" s="2"/>
      <c r="L78" s="5">
        <f>K78*279.35</f>
        <v>0</v>
      </c>
    </row>
    <row r="79" spans="1:12">
      <c r="A79" s="1"/>
      <c r="B79" s="1">
        <v>824592</v>
      </c>
      <c r="C79" s="1" t="s">
        <v>309</v>
      </c>
      <c r="D79" s="1" t="s">
        <v>310</v>
      </c>
      <c r="E79" s="3" t="s">
        <v>311</v>
      </c>
      <c r="F79" s="1" t="s">
        <v>312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K79*1048.51</f>
        <v>0</v>
      </c>
    </row>
    <row r="80" spans="1:12">
      <c r="A80" s="1"/>
      <c r="B80" s="1">
        <v>824593</v>
      </c>
      <c r="C80" s="1" t="s">
        <v>313</v>
      </c>
      <c r="D80" s="1" t="s">
        <v>314</v>
      </c>
      <c r="E80" s="3" t="s">
        <v>315</v>
      </c>
      <c r="F80" s="1" t="s">
        <v>316</v>
      </c>
      <c r="G80" s="1">
        <v>0</v>
      </c>
      <c r="H80" s="1">
        <v>0</v>
      </c>
      <c r="I80" s="1">
        <v>0</v>
      </c>
      <c r="J80" s="1" t="s">
        <v>14</v>
      </c>
      <c r="K80" s="2"/>
      <c r="L80" s="5">
        <f>K80*1045.21</f>
        <v>0</v>
      </c>
    </row>
    <row r="81" spans="1:12">
      <c r="A81" s="1"/>
      <c r="B81" s="1">
        <v>824594</v>
      </c>
      <c r="C81" s="1" t="s">
        <v>317</v>
      </c>
      <c r="D81" s="1" t="s">
        <v>318</v>
      </c>
      <c r="E81" s="3" t="s">
        <v>319</v>
      </c>
      <c r="F81" s="1" t="s">
        <v>320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K81*1071.63</f>
        <v>0</v>
      </c>
    </row>
    <row r="82" spans="1:12">
      <c r="A82" s="1"/>
      <c r="B82" s="1">
        <v>824595</v>
      </c>
      <c r="C82" s="1" t="s">
        <v>321</v>
      </c>
      <c r="D82" s="1" t="s">
        <v>322</v>
      </c>
      <c r="E82" s="3" t="s">
        <v>323</v>
      </c>
      <c r="F82" s="1" t="s">
        <v>324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K82*2230.77</f>
        <v>0</v>
      </c>
    </row>
    <row r="83" spans="1:12">
      <c r="A83" s="1"/>
      <c r="B83" s="1">
        <v>824596</v>
      </c>
      <c r="C83" s="1" t="s">
        <v>325</v>
      </c>
      <c r="D83" s="1" t="s">
        <v>326</v>
      </c>
      <c r="E83" s="3" t="s">
        <v>327</v>
      </c>
      <c r="F83" s="1" t="s">
        <v>324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K83*2230.77</f>
        <v>0</v>
      </c>
    </row>
    <row r="84" spans="1:12">
      <c r="A84" s="1"/>
      <c r="B84" s="1">
        <v>824597</v>
      </c>
      <c r="C84" s="1" t="s">
        <v>328</v>
      </c>
      <c r="D84" s="1" t="s">
        <v>329</v>
      </c>
      <c r="E84" s="3" t="s">
        <v>330</v>
      </c>
      <c r="F84" s="1" t="s">
        <v>331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K84*2275.35</f>
        <v>0</v>
      </c>
    </row>
    <row r="85" spans="1:12">
      <c r="A85" s="1"/>
      <c r="B85" s="1">
        <v>824598</v>
      </c>
      <c r="C85" s="1" t="s">
        <v>332</v>
      </c>
      <c r="D85" s="1" t="s">
        <v>333</v>
      </c>
      <c r="E85" s="3" t="s">
        <v>334</v>
      </c>
      <c r="F85" s="1" t="s">
        <v>335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K85*2338.10</f>
        <v>0</v>
      </c>
    </row>
    <row r="86" spans="1:12">
      <c r="A86" s="1"/>
      <c r="B86" s="1">
        <v>824599</v>
      </c>
      <c r="C86" s="1" t="s">
        <v>336</v>
      </c>
      <c r="D86" s="1" t="s">
        <v>337</v>
      </c>
      <c r="E86" s="3" t="s">
        <v>338</v>
      </c>
      <c r="F86" s="1" t="s">
        <v>335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K86*2338.10</f>
        <v>0</v>
      </c>
    </row>
    <row r="87" spans="1:12">
      <c r="A87" s="1"/>
      <c r="B87" s="1">
        <v>824600</v>
      </c>
      <c r="C87" s="1" t="s">
        <v>339</v>
      </c>
      <c r="D87" s="1" t="s">
        <v>340</v>
      </c>
      <c r="E87" s="3" t="s">
        <v>341</v>
      </c>
      <c r="F87" s="1" t="s">
        <v>335</v>
      </c>
      <c r="G87" s="1">
        <v>0</v>
      </c>
      <c r="H87" s="1">
        <v>0</v>
      </c>
      <c r="I87" s="1">
        <v>0</v>
      </c>
      <c r="J87" s="1" t="s">
        <v>14</v>
      </c>
      <c r="K87" s="2"/>
      <c r="L87" s="5">
        <f>K87*2338.10</f>
        <v>0</v>
      </c>
    </row>
    <row r="88" spans="1:12">
      <c r="A88" s="1"/>
      <c r="B88" s="1">
        <v>824601</v>
      </c>
      <c r="C88" s="1" t="s">
        <v>342</v>
      </c>
      <c r="D88" s="1" t="s">
        <v>343</v>
      </c>
      <c r="E88" s="3" t="s">
        <v>344</v>
      </c>
      <c r="F88" s="1" t="s">
        <v>345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K88*3606.22</f>
        <v>0</v>
      </c>
    </row>
    <row r="89" spans="1:12">
      <c r="A89" s="1"/>
      <c r="B89" s="1">
        <v>824602</v>
      </c>
      <c r="C89" s="1" t="s">
        <v>346</v>
      </c>
      <c r="D89" s="1" t="s">
        <v>347</v>
      </c>
      <c r="E89" s="3" t="s">
        <v>348</v>
      </c>
      <c r="F89" s="1" t="s">
        <v>345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K89*3606.22</f>
        <v>0</v>
      </c>
    </row>
    <row r="90" spans="1:12">
      <c r="A90" s="1"/>
      <c r="B90" s="1">
        <v>824603</v>
      </c>
      <c r="C90" s="1" t="s">
        <v>349</v>
      </c>
      <c r="D90" s="1" t="s">
        <v>350</v>
      </c>
      <c r="E90" s="3" t="s">
        <v>351</v>
      </c>
      <c r="F90" s="1" t="s">
        <v>345</v>
      </c>
      <c r="G90" s="1">
        <v>0</v>
      </c>
      <c r="H90" s="1">
        <v>0</v>
      </c>
      <c r="I90" s="1">
        <v>0</v>
      </c>
      <c r="J90" s="1" t="s">
        <v>14</v>
      </c>
      <c r="K90" s="2"/>
      <c r="L90" s="5">
        <f>K90*3606.22</f>
        <v>0</v>
      </c>
    </row>
    <row r="91" spans="1:12">
      <c r="A91" s="1"/>
      <c r="B91" s="1">
        <v>824605</v>
      </c>
      <c r="C91" s="1" t="s">
        <v>352</v>
      </c>
      <c r="D91" s="1" t="s">
        <v>353</v>
      </c>
      <c r="E91" s="3" t="s">
        <v>354</v>
      </c>
      <c r="F91" s="1" t="s">
        <v>355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K91*510.22</f>
        <v>0</v>
      </c>
    </row>
    <row r="92" spans="1:12">
      <c r="A92" s="1"/>
      <c r="B92" s="1">
        <v>824606</v>
      </c>
      <c r="C92" s="1" t="s">
        <v>356</v>
      </c>
      <c r="D92" s="1" t="s">
        <v>357</v>
      </c>
      <c r="E92" s="3" t="s">
        <v>358</v>
      </c>
      <c r="F92" s="1" t="s">
        <v>359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K92*1060.07</f>
        <v>0</v>
      </c>
    </row>
    <row r="93" spans="1:12">
      <c r="A93" s="1"/>
      <c r="B93" s="1">
        <v>824607</v>
      </c>
      <c r="C93" s="1" t="s">
        <v>360</v>
      </c>
      <c r="D93" s="1" t="s">
        <v>361</v>
      </c>
      <c r="E93" s="3" t="s">
        <v>362</v>
      </c>
      <c r="F93" s="1" t="s">
        <v>363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K93*965.95</f>
        <v>0</v>
      </c>
    </row>
    <row r="94" spans="1:12">
      <c r="A94" s="1"/>
      <c r="B94" s="1">
        <v>853411</v>
      </c>
      <c r="C94" s="1" t="s">
        <v>364</v>
      </c>
      <c r="D94" s="1" t="s">
        <v>365</v>
      </c>
      <c r="E94" s="3" t="s">
        <v>366</v>
      </c>
      <c r="F94" s="1" t="s">
        <v>367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K94*3066.28</f>
        <v>0</v>
      </c>
    </row>
    <row r="95" spans="1:12">
      <c r="A95" s="1"/>
      <c r="B95" s="1">
        <v>853412</v>
      </c>
      <c r="C95" s="1" t="s">
        <v>368</v>
      </c>
      <c r="D95" s="1" t="s">
        <v>369</v>
      </c>
      <c r="E95" s="3" t="s">
        <v>370</v>
      </c>
      <c r="F95" s="1" t="s">
        <v>371</v>
      </c>
      <c r="G95" s="1">
        <v>-1</v>
      </c>
      <c r="H95" s="1">
        <v>0</v>
      </c>
      <c r="I95" s="1">
        <v>0</v>
      </c>
      <c r="J95" s="1" t="s">
        <v>14</v>
      </c>
      <c r="K95" s="2"/>
      <c r="L95" s="5">
        <f>K95*4920.58</f>
        <v>0</v>
      </c>
    </row>
    <row r="96" spans="1:12">
      <c r="A96" s="1"/>
      <c r="B96" s="1">
        <v>853413</v>
      </c>
      <c r="C96" s="1" t="s">
        <v>372</v>
      </c>
      <c r="D96" s="1" t="s">
        <v>373</v>
      </c>
      <c r="E96" s="3" t="s">
        <v>374</v>
      </c>
      <c r="F96" s="1" t="s">
        <v>375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K96*2460.29</f>
        <v>0</v>
      </c>
    </row>
    <row r="97" spans="1:12">
      <c r="A97" s="1"/>
      <c r="B97" s="1">
        <v>853414</v>
      </c>
      <c r="C97" s="1" t="s">
        <v>376</v>
      </c>
      <c r="D97" s="1" t="s">
        <v>377</v>
      </c>
      <c r="E97" s="3" t="s">
        <v>378</v>
      </c>
      <c r="F97" s="1" t="s">
        <v>379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K97*4818.20</f>
        <v>0</v>
      </c>
    </row>
    <row r="98" spans="1:12">
      <c r="A98" s="1"/>
      <c r="B98" s="1">
        <v>853415</v>
      </c>
      <c r="C98" s="1" t="s">
        <v>380</v>
      </c>
      <c r="D98" s="1" t="s">
        <v>381</v>
      </c>
      <c r="E98" s="3" t="s">
        <v>382</v>
      </c>
      <c r="F98" s="1" t="s">
        <v>383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K98*6622.96</f>
        <v>0</v>
      </c>
    </row>
    <row r="99" spans="1:12">
      <c r="A99" s="1"/>
      <c r="B99" s="1">
        <v>853416</v>
      </c>
      <c r="C99" s="1" t="s">
        <v>384</v>
      </c>
      <c r="D99" s="1" t="s">
        <v>385</v>
      </c>
      <c r="E99" s="3" t="s">
        <v>386</v>
      </c>
      <c r="F99" s="1" t="s">
        <v>387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K99*9271.49</f>
        <v>0</v>
      </c>
    </row>
    <row r="100" spans="1:12">
      <c r="A100" s="1"/>
      <c r="B100" s="1">
        <v>853417</v>
      </c>
      <c r="C100" s="1" t="s">
        <v>388</v>
      </c>
      <c r="D100" s="1" t="s">
        <v>389</v>
      </c>
      <c r="E100" s="3" t="s">
        <v>390</v>
      </c>
      <c r="F100" s="1" t="s">
        <v>391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K100*9634.75</f>
        <v>0</v>
      </c>
    </row>
    <row r="101" spans="1:12">
      <c r="A101" s="1"/>
      <c r="B101" s="1">
        <v>853418</v>
      </c>
      <c r="C101" s="1" t="s">
        <v>392</v>
      </c>
      <c r="D101" s="1" t="s">
        <v>393</v>
      </c>
      <c r="E101" s="3" t="s">
        <v>394</v>
      </c>
      <c r="F101" s="1" t="s">
        <v>395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K101*14634.59</f>
        <v>0</v>
      </c>
    </row>
    <row r="102" spans="1:12">
      <c r="A102" s="1"/>
      <c r="B102" s="1">
        <v>853419</v>
      </c>
      <c r="C102" s="1" t="s">
        <v>396</v>
      </c>
      <c r="D102" s="1" t="s">
        <v>397</v>
      </c>
      <c r="E102" s="3" t="s">
        <v>398</v>
      </c>
      <c r="F102" s="1" t="s">
        <v>399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K102*8490.47</f>
        <v>0</v>
      </c>
    </row>
    <row r="103" spans="1:12">
      <c r="A103" s="1"/>
      <c r="B103" s="1">
        <v>853420</v>
      </c>
      <c r="C103" s="1" t="s">
        <v>400</v>
      </c>
      <c r="D103" s="1" t="s">
        <v>401</v>
      </c>
      <c r="E103" s="3" t="s">
        <v>402</v>
      </c>
      <c r="F103" s="1" t="s">
        <v>403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K103*10607.31</f>
        <v>0</v>
      </c>
    </row>
    <row r="104" spans="1:12">
      <c r="A104" s="1"/>
      <c r="B104" s="1">
        <v>853421</v>
      </c>
      <c r="C104" s="1" t="s">
        <v>404</v>
      </c>
      <c r="D104" s="1" t="s">
        <v>405</v>
      </c>
      <c r="E104" s="3" t="s">
        <v>406</v>
      </c>
      <c r="F104" s="1" t="s">
        <v>407</v>
      </c>
      <c r="G104" s="1">
        <v>0</v>
      </c>
      <c r="H104" s="1">
        <v>0</v>
      </c>
      <c r="I104" s="1">
        <v>0</v>
      </c>
      <c r="J104" s="1" t="s">
        <v>14</v>
      </c>
      <c r="K104" s="2"/>
      <c r="L104" s="5">
        <f>K104*11840.76</f>
        <v>0</v>
      </c>
    </row>
    <row r="105" spans="1:12">
      <c r="A105" s="1"/>
      <c r="B105" s="1">
        <v>853422</v>
      </c>
      <c r="C105" s="1" t="s">
        <v>408</v>
      </c>
      <c r="D105" s="1" t="s">
        <v>409</v>
      </c>
      <c r="E105" s="3" t="s">
        <v>410</v>
      </c>
      <c r="F105" s="1" t="s">
        <v>411</v>
      </c>
      <c r="G105" s="1">
        <v>0</v>
      </c>
      <c r="H105" s="1">
        <v>0</v>
      </c>
      <c r="I105" s="1">
        <v>0</v>
      </c>
      <c r="J105" s="1" t="s">
        <v>14</v>
      </c>
      <c r="K105" s="2"/>
      <c r="L105" s="5">
        <f>K105*16637.49</f>
        <v>0</v>
      </c>
    </row>
    <row r="106" spans="1:12">
      <c r="A106" s="1"/>
      <c r="B106" s="1">
        <v>832977</v>
      </c>
      <c r="C106" s="1" t="s">
        <v>412</v>
      </c>
      <c r="D106" s="1" t="s">
        <v>413</v>
      </c>
      <c r="E106" s="3" t="s">
        <v>414</v>
      </c>
      <c r="F106" s="1" t="s">
        <v>415</v>
      </c>
      <c r="G106" s="1">
        <v>0</v>
      </c>
      <c r="H106" s="1">
        <v>0</v>
      </c>
      <c r="I106" s="1">
        <v>0</v>
      </c>
      <c r="J106" s="1" t="s">
        <v>14</v>
      </c>
      <c r="K106" s="2"/>
      <c r="L106" s="5">
        <f>K106*6360.42</f>
        <v>0</v>
      </c>
    </row>
    <row r="107" spans="1:12">
      <c r="A107" s="1"/>
      <c r="B107" s="1">
        <v>853423</v>
      </c>
      <c r="C107" s="1" t="s">
        <v>416</v>
      </c>
      <c r="D107" s="1" t="s">
        <v>417</v>
      </c>
      <c r="E107" s="3" t="s">
        <v>418</v>
      </c>
      <c r="F107" s="1" t="s">
        <v>419</v>
      </c>
      <c r="G107" s="1">
        <v>0</v>
      </c>
      <c r="H107" s="1">
        <v>0</v>
      </c>
      <c r="I107" s="1">
        <v>0</v>
      </c>
      <c r="J107" s="1" t="s">
        <v>14</v>
      </c>
      <c r="K107" s="2"/>
      <c r="L107" s="5">
        <f>K107*10798.85</f>
        <v>0</v>
      </c>
    </row>
    <row r="108" spans="1:12">
      <c r="A108" s="1"/>
      <c r="B108" s="1">
        <v>853424</v>
      </c>
      <c r="C108" s="1" t="s">
        <v>420</v>
      </c>
      <c r="D108" s="1" t="s">
        <v>421</v>
      </c>
      <c r="E108" s="3" t="s">
        <v>422</v>
      </c>
      <c r="F108" s="1" t="s">
        <v>423</v>
      </c>
      <c r="G108" s="1">
        <v>0</v>
      </c>
      <c r="H108" s="1">
        <v>0</v>
      </c>
      <c r="I108" s="1">
        <v>0</v>
      </c>
      <c r="J108" s="1" t="s">
        <v>14</v>
      </c>
      <c r="K108" s="2"/>
      <c r="L108" s="5">
        <f>K108*13321.88</f>
        <v>0</v>
      </c>
    </row>
    <row r="109" spans="1:12">
      <c r="A109" s="1"/>
      <c r="B109" s="1">
        <v>853425</v>
      </c>
      <c r="C109" s="1" t="s">
        <v>424</v>
      </c>
      <c r="D109" s="1" t="s">
        <v>425</v>
      </c>
      <c r="E109" s="3" t="s">
        <v>426</v>
      </c>
      <c r="F109" s="1" t="s">
        <v>427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K109*752.95</f>
        <v>0</v>
      </c>
    </row>
    <row r="110" spans="1:12">
      <c r="A110" s="1"/>
      <c r="B110" s="1">
        <v>853426</v>
      </c>
      <c r="C110" s="1" t="s">
        <v>428</v>
      </c>
      <c r="D110" s="1" t="s">
        <v>429</v>
      </c>
      <c r="E110" s="3" t="s">
        <v>430</v>
      </c>
      <c r="F110" s="1" t="s">
        <v>431</v>
      </c>
      <c r="G110" s="1">
        <v>0</v>
      </c>
      <c r="H110" s="1">
        <v>0</v>
      </c>
      <c r="I110" s="1">
        <v>0</v>
      </c>
      <c r="J110" s="1" t="s">
        <v>14</v>
      </c>
      <c r="K110" s="2"/>
      <c r="L110" s="5">
        <f>K110*558.11</f>
        <v>0</v>
      </c>
    </row>
    <row r="111" spans="1:12">
      <c r="A111" s="1"/>
      <c r="B111" s="1">
        <v>853427</v>
      </c>
      <c r="C111" s="1" t="s">
        <v>432</v>
      </c>
      <c r="D111" s="1" t="s">
        <v>433</v>
      </c>
      <c r="E111" s="3" t="s">
        <v>434</v>
      </c>
      <c r="F111" s="1" t="s">
        <v>435</v>
      </c>
      <c r="G111" s="1">
        <v>0</v>
      </c>
      <c r="H111" s="1">
        <v>0</v>
      </c>
      <c r="I111" s="1">
        <v>0</v>
      </c>
      <c r="J111" s="1" t="s">
        <v>14</v>
      </c>
      <c r="K111" s="2"/>
      <c r="L111" s="5">
        <f>K111*927.97</f>
        <v>0</v>
      </c>
    </row>
    <row r="112" spans="1:12">
      <c r="A112" s="1"/>
      <c r="B112" s="1">
        <v>883583</v>
      </c>
      <c r="C112" s="1" t="s">
        <v>436</v>
      </c>
      <c r="D112" s="1" t="s">
        <v>437</v>
      </c>
      <c r="E112" s="3" t="s">
        <v>438</v>
      </c>
      <c r="F112" s="1" t="s">
        <v>439</v>
      </c>
      <c r="G112" s="1">
        <v>0</v>
      </c>
      <c r="H112" s="1">
        <v>0</v>
      </c>
      <c r="I112" s="1">
        <v>0</v>
      </c>
      <c r="J112" s="1" t="s">
        <v>14</v>
      </c>
      <c r="K112" s="2"/>
      <c r="L112" s="5">
        <f>K112*161.82</f>
        <v>0</v>
      </c>
    </row>
    <row r="113" spans="1:12">
      <c r="A113" s="1"/>
      <c r="B113" s="1">
        <v>883584</v>
      </c>
      <c r="C113" s="1" t="s">
        <v>440</v>
      </c>
      <c r="D113" s="1" t="s">
        <v>441</v>
      </c>
      <c r="E113" s="3" t="s">
        <v>442</v>
      </c>
      <c r="F113" s="1" t="s">
        <v>439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K113*161.82</f>
        <v>0</v>
      </c>
    </row>
    <row r="114" spans="1:12">
      <c r="A114" s="1"/>
      <c r="B114" s="1">
        <v>883585</v>
      </c>
      <c r="C114" s="1" t="s">
        <v>443</v>
      </c>
      <c r="D114" s="1" t="s">
        <v>444</v>
      </c>
      <c r="E114" s="3" t="s">
        <v>445</v>
      </c>
      <c r="F114" s="1" t="s">
        <v>446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K114*346.75</f>
        <v>0</v>
      </c>
    </row>
    <row r="115" spans="1:12">
      <c r="A115" s="1"/>
      <c r="B115" s="1">
        <v>831678</v>
      </c>
      <c r="C115" s="1" t="s">
        <v>447</v>
      </c>
      <c r="D115" s="1" t="s">
        <v>448</v>
      </c>
      <c r="E115" s="3" t="s">
        <v>449</v>
      </c>
      <c r="F115" s="1" t="s">
        <v>46</v>
      </c>
      <c r="G115" s="1">
        <v>0</v>
      </c>
      <c r="H115" s="1">
        <v>0</v>
      </c>
      <c r="I115" s="1">
        <v>0</v>
      </c>
      <c r="J115" s="1" t="s">
        <v>14</v>
      </c>
      <c r="K115" s="2"/>
      <c r="L115" s="5">
        <f>K115*0.00</f>
        <v>0</v>
      </c>
    </row>
    <row r="116" spans="1:12">
      <c r="A116" s="1"/>
      <c r="B116" s="1">
        <v>824527</v>
      </c>
      <c r="C116" s="1" t="s">
        <v>450</v>
      </c>
      <c r="D116" s="1" t="s">
        <v>451</v>
      </c>
      <c r="E116" s="3" t="s">
        <v>452</v>
      </c>
      <c r="F116" s="1" t="s">
        <v>453</v>
      </c>
      <c r="G116" s="1">
        <v>0</v>
      </c>
      <c r="H116" s="1">
        <v>0</v>
      </c>
      <c r="I116" s="1">
        <v>0</v>
      </c>
      <c r="J116" s="1" t="s">
        <v>14</v>
      </c>
      <c r="K116" s="2"/>
      <c r="L116" s="5">
        <f>K116*1292.89</f>
        <v>0</v>
      </c>
    </row>
    <row r="117" spans="1:12">
      <c r="A117" s="1"/>
      <c r="B117" s="1">
        <v>824528</v>
      </c>
      <c r="C117" s="1" t="s">
        <v>454</v>
      </c>
      <c r="D117" s="1" t="s">
        <v>455</v>
      </c>
      <c r="E117" s="3" t="s">
        <v>456</v>
      </c>
      <c r="F117" s="1" t="s">
        <v>457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K117*789.27</f>
        <v>0</v>
      </c>
    </row>
    <row r="118" spans="1:12">
      <c r="A118" s="1"/>
      <c r="B118" s="1">
        <v>824665</v>
      </c>
      <c r="C118" s="1" t="s">
        <v>458</v>
      </c>
      <c r="D118" s="1" t="s">
        <v>459</v>
      </c>
      <c r="E118" s="3" t="s">
        <v>460</v>
      </c>
      <c r="F118" s="1" t="s">
        <v>461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K118*4070.21</f>
        <v>0</v>
      </c>
    </row>
    <row r="119" spans="1:12">
      <c r="A119" s="1"/>
      <c r="B119" s="1">
        <v>824666</v>
      </c>
      <c r="C119" s="1" t="s">
        <v>462</v>
      </c>
      <c r="D119" s="1" t="s">
        <v>463</v>
      </c>
      <c r="E119" s="3" t="s">
        <v>464</v>
      </c>
      <c r="F119" s="1" t="s">
        <v>465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K119*4060.30</f>
        <v>0</v>
      </c>
    </row>
    <row r="120" spans="1:12">
      <c r="A120" s="1"/>
      <c r="B120" s="1">
        <v>824667</v>
      </c>
      <c r="C120" s="1" t="s">
        <v>466</v>
      </c>
      <c r="D120" s="1" t="s">
        <v>467</v>
      </c>
      <c r="E120" s="3" t="s">
        <v>468</v>
      </c>
      <c r="F120" s="1" t="s">
        <v>469</v>
      </c>
      <c r="G120" s="1">
        <v>0</v>
      </c>
      <c r="H120" s="1">
        <v>0</v>
      </c>
      <c r="I120" s="1">
        <v>0</v>
      </c>
      <c r="J120" s="1" t="s">
        <v>14</v>
      </c>
      <c r="K120" s="2"/>
      <c r="L120" s="5">
        <f>K120*4530.89</f>
        <v>0</v>
      </c>
    </row>
    <row r="121" spans="1:12">
      <c r="A121" s="1"/>
      <c r="B121" s="1">
        <v>824668</v>
      </c>
      <c r="C121" s="1" t="s">
        <v>470</v>
      </c>
      <c r="D121" s="1" t="s">
        <v>471</v>
      </c>
      <c r="E121" s="3" t="s">
        <v>472</v>
      </c>
      <c r="F121" s="1" t="s">
        <v>473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K121*3323.87</f>
        <v>0</v>
      </c>
    </row>
    <row r="122" spans="1:12">
      <c r="A122" s="1"/>
      <c r="B122" s="1">
        <v>824669</v>
      </c>
      <c r="C122" s="1" t="s">
        <v>474</v>
      </c>
      <c r="D122" s="1" t="s">
        <v>475</v>
      </c>
      <c r="E122" s="3" t="s">
        <v>476</v>
      </c>
      <c r="F122" s="1" t="s">
        <v>477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K122*4689.41</f>
        <v>0</v>
      </c>
    </row>
    <row r="123" spans="1:12">
      <c r="A123" s="1"/>
      <c r="B123" s="1">
        <v>824670</v>
      </c>
      <c r="C123" s="1" t="s">
        <v>478</v>
      </c>
      <c r="D123" s="1" t="s">
        <v>479</v>
      </c>
      <c r="E123" s="3" t="s">
        <v>480</v>
      </c>
      <c r="F123" s="1" t="s">
        <v>481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K123*4717.48</f>
        <v>0</v>
      </c>
    </row>
    <row r="124" spans="1:12">
      <c r="A124" s="1"/>
      <c r="B124" s="1">
        <v>824671</v>
      </c>
      <c r="C124" s="1" t="s">
        <v>482</v>
      </c>
      <c r="D124" s="1" t="s">
        <v>483</v>
      </c>
      <c r="E124" s="3" t="s">
        <v>484</v>
      </c>
      <c r="F124" s="1" t="s">
        <v>485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K124*5265.68</f>
        <v>0</v>
      </c>
    </row>
    <row r="125" spans="1:12">
      <c r="A125" s="1"/>
      <c r="B125" s="1">
        <v>824672</v>
      </c>
      <c r="C125" s="1" t="s">
        <v>486</v>
      </c>
      <c r="D125" s="1" t="s">
        <v>487</v>
      </c>
      <c r="E125" s="3" t="s">
        <v>488</v>
      </c>
      <c r="F125" s="1" t="s">
        <v>489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K125*13231.07</f>
        <v>0</v>
      </c>
    </row>
    <row r="126" spans="1:12">
      <c r="A126" s="1"/>
      <c r="B126" s="1">
        <v>824678</v>
      </c>
      <c r="C126" s="1" t="s">
        <v>490</v>
      </c>
      <c r="D126" s="1" t="s">
        <v>491</v>
      </c>
      <c r="E126" s="3" t="s">
        <v>492</v>
      </c>
      <c r="F126" s="1" t="s">
        <v>493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K126*898.25</f>
        <v>0</v>
      </c>
    </row>
    <row r="127" spans="1:12">
      <c r="A127" s="1"/>
      <c r="B127" s="1">
        <v>825099</v>
      </c>
      <c r="C127" s="1" t="s">
        <v>494</v>
      </c>
      <c r="D127" s="1" t="s">
        <v>495</v>
      </c>
      <c r="E127" s="3" t="s">
        <v>496</v>
      </c>
      <c r="F127" s="1" t="s">
        <v>497</v>
      </c>
      <c r="G127" s="1">
        <v>0</v>
      </c>
      <c r="H127" s="1">
        <v>0</v>
      </c>
      <c r="I127" s="1">
        <v>0</v>
      </c>
      <c r="J127" s="1" t="s">
        <v>14</v>
      </c>
      <c r="K127" s="2"/>
      <c r="L127" s="5">
        <f>K127*3860.95</f>
        <v>0</v>
      </c>
    </row>
    <row r="128" spans="1:12">
      <c r="A128" s="1"/>
      <c r="B128" s="1">
        <v>825100</v>
      </c>
      <c r="C128" s="1" t="s">
        <v>498</v>
      </c>
      <c r="D128" s="1" t="s">
        <v>499</v>
      </c>
      <c r="E128" s="3" t="s">
        <v>500</v>
      </c>
      <c r="F128" s="1" t="s">
        <v>501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K128*4132.90</f>
        <v>0</v>
      </c>
    </row>
    <row r="129" spans="1:12">
      <c r="A129" s="1"/>
      <c r="B129" s="1">
        <v>825101</v>
      </c>
      <c r="C129" s="1" t="s">
        <v>502</v>
      </c>
      <c r="D129" s="1" t="s">
        <v>503</v>
      </c>
      <c r="E129" s="3" t="s">
        <v>504</v>
      </c>
      <c r="F129" s="1" t="s">
        <v>505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K129*4199.50</f>
        <v>0</v>
      </c>
    </row>
    <row r="130" spans="1:12">
      <c r="A130" s="1"/>
      <c r="B130" s="1">
        <v>825102</v>
      </c>
      <c r="C130" s="1" t="s">
        <v>506</v>
      </c>
      <c r="D130" s="1" t="s">
        <v>507</v>
      </c>
      <c r="E130" s="3" t="s">
        <v>508</v>
      </c>
      <c r="F130" s="1" t="s">
        <v>509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K130*5672.10</f>
        <v>0</v>
      </c>
    </row>
    <row r="131" spans="1:12">
      <c r="A131" s="1"/>
      <c r="B131" s="1">
        <v>825103</v>
      </c>
      <c r="C131" s="1" t="s">
        <v>510</v>
      </c>
      <c r="D131" s="1" t="s">
        <v>511</v>
      </c>
      <c r="E131" s="3" t="s">
        <v>512</v>
      </c>
      <c r="F131" s="1" t="s">
        <v>513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K131*5762.75</f>
        <v>0</v>
      </c>
    </row>
    <row r="132" spans="1:12">
      <c r="A132" s="1"/>
      <c r="B132" s="1">
        <v>825104</v>
      </c>
      <c r="C132" s="1" t="s">
        <v>514</v>
      </c>
      <c r="D132" s="1" t="s">
        <v>515</v>
      </c>
      <c r="E132" s="3" t="s">
        <v>516</v>
      </c>
      <c r="F132" s="1" t="s">
        <v>517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K132*5814.55</f>
        <v>0</v>
      </c>
    </row>
    <row r="133" spans="1:12">
      <c r="A133" s="1"/>
      <c r="B133" s="1">
        <v>825105</v>
      </c>
      <c r="C133" s="1" t="s">
        <v>518</v>
      </c>
      <c r="D133" s="1" t="s">
        <v>519</v>
      </c>
      <c r="E133" s="3" t="s">
        <v>520</v>
      </c>
      <c r="F133" s="1" t="s">
        <v>521</v>
      </c>
      <c r="G133" s="1">
        <v>0</v>
      </c>
      <c r="H133" s="1">
        <v>0</v>
      </c>
      <c r="I133" s="1">
        <v>0</v>
      </c>
      <c r="J133" s="1" t="s">
        <v>14</v>
      </c>
      <c r="K133" s="2"/>
      <c r="L133" s="5">
        <f>K133*6547.15</f>
        <v>0</v>
      </c>
    </row>
    <row r="134" spans="1:12">
      <c r="A134" s="1"/>
      <c r="B134" s="1">
        <v>825106</v>
      </c>
      <c r="C134" s="1" t="s">
        <v>522</v>
      </c>
      <c r="D134" s="1" t="s">
        <v>523</v>
      </c>
      <c r="E134" s="3" t="s">
        <v>524</v>
      </c>
      <c r="F134" s="1" t="s">
        <v>525</v>
      </c>
      <c r="G134" s="1">
        <v>0</v>
      </c>
      <c r="H134" s="1">
        <v>0</v>
      </c>
      <c r="I134" s="1">
        <v>0</v>
      </c>
      <c r="J134" s="1" t="s">
        <v>14</v>
      </c>
      <c r="K134" s="2"/>
      <c r="L134" s="5">
        <f>K134*6632.25</f>
        <v>0</v>
      </c>
    </row>
    <row r="135" spans="1:12">
      <c r="A135" s="1"/>
      <c r="B135" s="1">
        <v>825107</v>
      </c>
      <c r="C135" s="1" t="s">
        <v>526</v>
      </c>
      <c r="D135" s="1" t="s">
        <v>527</v>
      </c>
      <c r="E135" s="3" t="s">
        <v>528</v>
      </c>
      <c r="F135" s="1" t="s">
        <v>529</v>
      </c>
      <c r="G135" s="1">
        <v>0</v>
      </c>
      <c r="H135" s="1">
        <v>0</v>
      </c>
      <c r="I135" s="1">
        <v>0</v>
      </c>
      <c r="J135" s="1" t="s">
        <v>14</v>
      </c>
      <c r="K135" s="2"/>
      <c r="L135" s="5">
        <f>K135*6685.90</f>
        <v>0</v>
      </c>
    </row>
    <row r="136" spans="1:12">
      <c r="A136" s="1"/>
      <c r="B136" s="1">
        <v>825108</v>
      </c>
      <c r="C136" s="1" t="s">
        <v>530</v>
      </c>
      <c r="D136" s="1" t="s">
        <v>531</v>
      </c>
      <c r="E136" s="3" t="s">
        <v>532</v>
      </c>
      <c r="F136" s="1" t="s">
        <v>533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K136*680.80</f>
        <v>0</v>
      </c>
    </row>
    <row r="137" spans="1:12">
      <c r="A137" s="1"/>
      <c r="B137" s="1">
        <v>825109</v>
      </c>
      <c r="C137" s="1" t="s">
        <v>534</v>
      </c>
      <c r="D137" s="1" t="s">
        <v>535</v>
      </c>
      <c r="E137" s="3" t="s">
        <v>536</v>
      </c>
      <c r="F137" s="1" t="s">
        <v>537</v>
      </c>
      <c r="G137" s="1">
        <v>0</v>
      </c>
      <c r="H137" s="1">
        <v>0</v>
      </c>
      <c r="I137" s="1">
        <v>0</v>
      </c>
      <c r="J137" s="1" t="s">
        <v>14</v>
      </c>
      <c r="K137" s="2"/>
      <c r="L137" s="5">
        <f>K137*789.95</f>
        <v>0</v>
      </c>
    </row>
    <row r="138" spans="1:12">
      <c r="A138" s="1"/>
      <c r="B138" s="1">
        <v>825110</v>
      </c>
      <c r="C138" s="1" t="s">
        <v>538</v>
      </c>
      <c r="D138" s="1" t="s">
        <v>539</v>
      </c>
      <c r="E138" s="3" t="s">
        <v>540</v>
      </c>
      <c r="F138" s="1" t="s">
        <v>541</v>
      </c>
      <c r="G138" s="1">
        <v>0</v>
      </c>
      <c r="H138" s="1">
        <v>0</v>
      </c>
      <c r="I138" s="1">
        <v>0</v>
      </c>
      <c r="J138" s="1" t="s">
        <v>14</v>
      </c>
      <c r="K138" s="2"/>
      <c r="L138" s="5">
        <f>K138*762.20</f>
        <v>0</v>
      </c>
    </row>
    <row r="139" spans="1:12">
      <c r="A139" s="1"/>
      <c r="B139" s="1">
        <v>825111</v>
      </c>
      <c r="C139" s="1" t="s">
        <v>542</v>
      </c>
      <c r="D139" s="1" t="s">
        <v>543</v>
      </c>
      <c r="E139" s="3" t="s">
        <v>544</v>
      </c>
      <c r="F139" s="1" t="s">
        <v>545</v>
      </c>
      <c r="G139" s="1">
        <v>0</v>
      </c>
      <c r="H139" s="1">
        <v>0</v>
      </c>
      <c r="I139" s="1">
        <v>0</v>
      </c>
      <c r="J139" s="1" t="s">
        <v>14</v>
      </c>
      <c r="K139" s="2"/>
      <c r="L139" s="5">
        <f>K139*1061.90</f>
        <v>0</v>
      </c>
    </row>
    <row r="140" spans="1:12">
      <c r="A140" s="1"/>
      <c r="B140" s="1">
        <v>883038</v>
      </c>
      <c r="C140" s="1" t="s">
        <v>546</v>
      </c>
      <c r="D140" s="1"/>
      <c r="E140" s="3" t="s">
        <v>547</v>
      </c>
      <c r="F140" s="1" t="s">
        <v>548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K140*2520.00</f>
        <v>0</v>
      </c>
    </row>
    <row r="141" spans="1:12">
      <c r="A141" s="1"/>
      <c r="B141" s="1">
        <v>883039</v>
      </c>
      <c r="C141" s="1" t="s">
        <v>549</v>
      </c>
      <c r="D141" s="1"/>
      <c r="E141" s="3" t="s">
        <v>550</v>
      </c>
      <c r="F141" s="1" t="s">
        <v>551</v>
      </c>
      <c r="G141" s="1">
        <v>0</v>
      </c>
      <c r="H141" s="1">
        <v>0</v>
      </c>
      <c r="I141" s="1">
        <v>0</v>
      </c>
      <c r="J141" s="1" t="s">
        <v>14</v>
      </c>
      <c r="K141" s="2"/>
      <c r="L141" s="5">
        <f>K141*2124.50</f>
        <v>0</v>
      </c>
    </row>
    <row r="142" spans="1:12">
      <c r="A142" s="1"/>
      <c r="B142" s="1">
        <v>883040</v>
      </c>
      <c r="C142" s="1" t="s">
        <v>552</v>
      </c>
      <c r="D142" s="1"/>
      <c r="E142" s="3" t="s">
        <v>553</v>
      </c>
      <c r="F142" s="1" t="s">
        <v>554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K142*2868.25</f>
        <v>0</v>
      </c>
    </row>
    <row r="143" spans="1:12">
      <c r="A143" s="1"/>
      <c r="B143" s="1">
        <v>882901</v>
      </c>
      <c r="C143" s="1" t="s">
        <v>555</v>
      </c>
      <c r="D143" s="1" t="s">
        <v>556</v>
      </c>
      <c r="E143" s="3" t="s">
        <v>557</v>
      </c>
      <c r="F143" s="1" t="s">
        <v>558</v>
      </c>
      <c r="G143" s="1">
        <v>0</v>
      </c>
      <c r="H143" s="1">
        <v>0</v>
      </c>
      <c r="I143" s="1">
        <v>0</v>
      </c>
      <c r="J143" s="1" t="s">
        <v>14</v>
      </c>
      <c r="K143" s="2"/>
      <c r="L143" s="5">
        <f>K143*6116.04</f>
        <v>0</v>
      </c>
    </row>
    <row r="144" spans="1:12">
      <c r="A144" s="1"/>
      <c r="B144" s="1">
        <v>882902</v>
      </c>
      <c r="C144" s="1" t="s">
        <v>559</v>
      </c>
      <c r="D144" s="1" t="s">
        <v>560</v>
      </c>
      <c r="E144" s="3" t="s">
        <v>561</v>
      </c>
      <c r="F144" s="1" t="s">
        <v>562</v>
      </c>
      <c r="G144" s="1">
        <v>0</v>
      </c>
      <c r="H144" s="1">
        <v>0</v>
      </c>
      <c r="I144" s="1">
        <v>0</v>
      </c>
      <c r="J144" s="1" t="s">
        <v>14</v>
      </c>
      <c r="K144" s="2"/>
      <c r="L144" s="5">
        <f>K144*8166.84</f>
        <v>0</v>
      </c>
    </row>
    <row r="145" spans="1:12">
      <c r="A145" s="1"/>
      <c r="B145" s="1">
        <v>878122</v>
      </c>
      <c r="C145" s="1" t="s">
        <v>563</v>
      </c>
      <c r="D145" s="1" t="s">
        <v>564</v>
      </c>
      <c r="E145" s="3" t="s">
        <v>565</v>
      </c>
      <c r="F145" s="1" t="s">
        <v>566</v>
      </c>
      <c r="G145" s="1">
        <v>0</v>
      </c>
      <c r="H145" s="1">
        <v>0</v>
      </c>
      <c r="I145" s="1">
        <v>0</v>
      </c>
      <c r="J145" s="1" t="s">
        <v>14</v>
      </c>
      <c r="K145" s="2"/>
      <c r="L145" s="5">
        <f>K145*49.58</f>
        <v>0</v>
      </c>
    </row>
    <row r="146" spans="1:12">
      <c r="A146" s="1"/>
      <c r="B146" s="1">
        <v>878123</v>
      </c>
      <c r="C146" s="1" t="s">
        <v>567</v>
      </c>
      <c r="D146" s="1" t="s">
        <v>568</v>
      </c>
      <c r="E146" s="3" t="s">
        <v>569</v>
      </c>
      <c r="F146" s="1" t="s">
        <v>566</v>
      </c>
      <c r="G146" s="1">
        <v>0</v>
      </c>
      <c r="H146" s="1">
        <v>0</v>
      </c>
      <c r="I146" s="1">
        <v>0</v>
      </c>
      <c r="J146" s="1" t="s">
        <v>14</v>
      </c>
      <c r="K146" s="2"/>
      <c r="L146" s="5">
        <f>K146*49.58</f>
        <v>0</v>
      </c>
    </row>
    <row r="147" spans="1:12">
      <c r="A147" s="1"/>
      <c r="B147" s="1">
        <v>878124</v>
      </c>
      <c r="C147" s="1" t="s">
        <v>570</v>
      </c>
      <c r="D147" s="1" t="s">
        <v>571</v>
      </c>
      <c r="E147" s="3" t="s">
        <v>572</v>
      </c>
      <c r="F147" s="1" t="s">
        <v>566</v>
      </c>
      <c r="G147" s="1">
        <v>0</v>
      </c>
      <c r="H147" s="1">
        <v>0</v>
      </c>
      <c r="I147" s="1">
        <v>0</v>
      </c>
      <c r="J147" s="1" t="s">
        <v>14</v>
      </c>
      <c r="K147" s="2"/>
      <c r="L147" s="5">
        <f>K147*49.58</f>
        <v>0</v>
      </c>
    </row>
    <row r="148" spans="1:12">
      <c r="A148" s="1"/>
      <c r="B148" s="1">
        <v>878125</v>
      </c>
      <c r="C148" s="1" t="s">
        <v>573</v>
      </c>
      <c r="D148" s="1" t="s">
        <v>574</v>
      </c>
      <c r="E148" s="3" t="s">
        <v>575</v>
      </c>
      <c r="F148" s="1" t="s">
        <v>566</v>
      </c>
      <c r="G148" s="1">
        <v>-23</v>
      </c>
      <c r="H148" s="1">
        <v>0</v>
      </c>
      <c r="I148" s="1">
        <v>0</v>
      </c>
      <c r="J148" s="1" t="s">
        <v>14</v>
      </c>
      <c r="K148" s="2"/>
      <c r="L148" s="5">
        <f>K148*49.58</f>
        <v>0</v>
      </c>
    </row>
    <row r="149" spans="1:12">
      <c r="A149" s="1"/>
      <c r="B149" s="1">
        <v>878126</v>
      </c>
      <c r="C149" s="1" t="s">
        <v>576</v>
      </c>
      <c r="D149" s="1" t="s">
        <v>577</v>
      </c>
      <c r="E149" s="3" t="s">
        <v>578</v>
      </c>
      <c r="F149" s="1" t="s">
        <v>566</v>
      </c>
      <c r="G149" s="1">
        <v>0</v>
      </c>
      <c r="H149" s="1">
        <v>0</v>
      </c>
      <c r="I149" s="1">
        <v>0</v>
      </c>
      <c r="J149" s="1" t="s">
        <v>14</v>
      </c>
      <c r="K149" s="2"/>
      <c r="L149" s="5">
        <f>K149*49.58</f>
        <v>0</v>
      </c>
    </row>
    <row r="150" spans="1:12">
      <c r="A150" s="1"/>
      <c r="B150" s="1">
        <v>878127</v>
      </c>
      <c r="C150" s="1" t="s">
        <v>579</v>
      </c>
      <c r="D150" s="1" t="s">
        <v>580</v>
      </c>
      <c r="E150" s="3" t="s">
        <v>581</v>
      </c>
      <c r="F150" s="1" t="s">
        <v>582</v>
      </c>
      <c r="G150" s="1">
        <v>0</v>
      </c>
      <c r="H150" s="1">
        <v>0</v>
      </c>
      <c r="I150" s="1">
        <v>0</v>
      </c>
      <c r="J150" s="1" t="s">
        <v>14</v>
      </c>
      <c r="K150" s="2"/>
      <c r="L150" s="5">
        <f>K150*95.42</f>
        <v>0</v>
      </c>
    </row>
    <row r="151" spans="1:12">
      <c r="A151" s="1"/>
      <c r="B151" s="1">
        <v>878128</v>
      </c>
      <c r="C151" s="1" t="s">
        <v>583</v>
      </c>
      <c r="D151" s="1" t="s">
        <v>584</v>
      </c>
      <c r="E151" s="3" t="s">
        <v>585</v>
      </c>
      <c r="F151" s="1" t="s">
        <v>582</v>
      </c>
      <c r="G151" s="1">
        <v>0</v>
      </c>
      <c r="H151" s="1">
        <v>0</v>
      </c>
      <c r="I151" s="1">
        <v>0</v>
      </c>
      <c r="J151" s="1" t="s">
        <v>14</v>
      </c>
      <c r="K151" s="2"/>
      <c r="L151" s="5">
        <f>K151*95.42</f>
        <v>0</v>
      </c>
    </row>
    <row r="152" spans="1:12">
      <c r="A152" s="1"/>
      <c r="B152" s="1">
        <v>878129</v>
      </c>
      <c r="C152" s="1" t="s">
        <v>586</v>
      </c>
      <c r="D152" s="1" t="s">
        <v>587</v>
      </c>
      <c r="E152" s="3" t="s">
        <v>588</v>
      </c>
      <c r="F152" s="1" t="s">
        <v>582</v>
      </c>
      <c r="G152" s="1">
        <v>0</v>
      </c>
      <c r="H152" s="1">
        <v>0</v>
      </c>
      <c r="I152" s="1">
        <v>0</v>
      </c>
      <c r="J152" s="1" t="s">
        <v>14</v>
      </c>
      <c r="K152" s="2"/>
      <c r="L152" s="5">
        <f>K152*95.42</f>
        <v>0</v>
      </c>
    </row>
    <row r="153" spans="1:12">
      <c r="A153" s="1"/>
      <c r="B153" s="1">
        <v>878130</v>
      </c>
      <c r="C153" s="1" t="s">
        <v>589</v>
      </c>
      <c r="D153" s="1" t="s">
        <v>590</v>
      </c>
      <c r="E153" s="3" t="s">
        <v>591</v>
      </c>
      <c r="F153" s="1" t="s">
        <v>582</v>
      </c>
      <c r="G153" s="1">
        <v>0</v>
      </c>
      <c r="H153" s="1">
        <v>0</v>
      </c>
      <c r="I153" s="1">
        <v>0</v>
      </c>
      <c r="J153" s="1" t="s">
        <v>14</v>
      </c>
      <c r="K153" s="2"/>
      <c r="L153" s="5">
        <f>K153*95.42</f>
        <v>0</v>
      </c>
    </row>
    <row r="154" spans="1:12">
      <c r="A154" s="1"/>
      <c r="B154" s="1">
        <v>878131</v>
      </c>
      <c r="C154" s="1" t="s">
        <v>592</v>
      </c>
      <c r="D154" s="1" t="s">
        <v>593</v>
      </c>
      <c r="E154" s="3" t="s">
        <v>594</v>
      </c>
      <c r="F154" s="1" t="s">
        <v>582</v>
      </c>
      <c r="G154" s="1">
        <v>0</v>
      </c>
      <c r="H154" s="1">
        <v>0</v>
      </c>
      <c r="I154" s="1">
        <v>0</v>
      </c>
      <c r="J154" s="1" t="s">
        <v>14</v>
      </c>
      <c r="K154" s="2"/>
      <c r="L154" s="5">
        <f>K154*95.42</f>
        <v>0</v>
      </c>
    </row>
    <row r="155" spans="1:12">
      <c r="A155" s="1"/>
      <c r="B155" s="1">
        <v>878132</v>
      </c>
      <c r="C155" s="1" t="s">
        <v>595</v>
      </c>
      <c r="D155" s="1" t="s">
        <v>596</v>
      </c>
      <c r="E155" s="3" t="s">
        <v>597</v>
      </c>
      <c r="F155" s="1" t="s">
        <v>598</v>
      </c>
      <c r="G155" s="1">
        <v>0</v>
      </c>
      <c r="H155" s="1">
        <v>0</v>
      </c>
      <c r="I155" s="1">
        <v>0</v>
      </c>
      <c r="J155" s="1" t="s">
        <v>14</v>
      </c>
      <c r="K155" s="2"/>
      <c r="L155" s="5">
        <f>K155*393.50</f>
        <v>0</v>
      </c>
    </row>
    <row r="156" spans="1:12">
      <c r="A156" s="1"/>
      <c r="B156" s="1">
        <v>878133</v>
      </c>
      <c r="C156" s="1" t="s">
        <v>599</v>
      </c>
      <c r="D156" s="1" t="s">
        <v>600</v>
      </c>
      <c r="E156" s="3" t="s">
        <v>601</v>
      </c>
      <c r="F156" s="1" t="s">
        <v>602</v>
      </c>
      <c r="G156" s="1">
        <v>0</v>
      </c>
      <c r="H156" s="1">
        <v>0</v>
      </c>
      <c r="I156" s="1">
        <v>0</v>
      </c>
      <c r="J156" s="1" t="s">
        <v>14</v>
      </c>
      <c r="K156" s="2"/>
      <c r="L156" s="5">
        <f>K156*737.52</f>
        <v>0</v>
      </c>
    </row>
    <row r="157" spans="1:12">
      <c r="A157" s="1"/>
      <c r="B157" s="1">
        <v>882127</v>
      </c>
      <c r="C157" s="1" t="s">
        <v>603</v>
      </c>
      <c r="D157" s="1"/>
      <c r="E157" s="3" t="s">
        <v>604</v>
      </c>
      <c r="F157" s="1" t="s">
        <v>605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K157*598.00</f>
        <v>0</v>
      </c>
    </row>
    <row r="158" spans="1:12">
      <c r="A158" s="1"/>
      <c r="B158" s="1">
        <v>882128</v>
      </c>
      <c r="C158" s="1" t="s">
        <v>606</v>
      </c>
      <c r="D158" s="1"/>
      <c r="E158" s="3" t="s">
        <v>607</v>
      </c>
      <c r="F158" s="1" t="s">
        <v>608</v>
      </c>
      <c r="G158" s="1">
        <v>0</v>
      </c>
      <c r="H158" s="1">
        <v>0</v>
      </c>
      <c r="I158" s="1">
        <v>0</v>
      </c>
      <c r="J158" s="1" t="s">
        <v>14</v>
      </c>
      <c r="K158" s="2"/>
      <c r="L158" s="5">
        <f>K158*616.00</f>
        <v>0</v>
      </c>
    </row>
    <row r="159" spans="1:12">
      <c r="A159" s="1"/>
      <c r="B159" s="1">
        <v>882129</v>
      </c>
      <c r="C159" s="1" t="s">
        <v>609</v>
      </c>
      <c r="D159" s="1"/>
      <c r="E159" s="3" t="s">
        <v>610</v>
      </c>
      <c r="F159" s="1" t="s">
        <v>611</v>
      </c>
      <c r="G159" s="1">
        <v>0</v>
      </c>
      <c r="H159" s="1">
        <v>0</v>
      </c>
      <c r="I159" s="1">
        <v>0</v>
      </c>
      <c r="J159" s="1" t="s">
        <v>14</v>
      </c>
      <c r="K159" s="2"/>
      <c r="L159" s="5">
        <f>K159*650.84</f>
        <v>0</v>
      </c>
    </row>
    <row r="160" spans="1:12">
      <c r="A160" s="1"/>
      <c r="B160" s="1">
        <v>883192</v>
      </c>
      <c r="C160" s="1" t="s">
        <v>612</v>
      </c>
      <c r="D160" s="1"/>
      <c r="E160" s="3" t="s">
        <v>613</v>
      </c>
      <c r="F160" s="1" t="s">
        <v>614</v>
      </c>
      <c r="G160" s="1">
        <v>0</v>
      </c>
      <c r="H160" s="1">
        <v>0</v>
      </c>
      <c r="I160" s="1">
        <v>0</v>
      </c>
      <c r="J160" s="1" t="s">
        <v>14</v>
      </c>
      <c r="K160" s="2"/>
      <c r="L160" s="5">
        <f>K160*2470.00</f>
        <v>0</v>
      </c>
    </row>
    <row r="161" spans="1:12">
      <c r="A161" s="1"/>
      <c r="B161" s="1">
        <v>883193</v>
      </c>
      <c r="C161" s="1" t="s">
        <v>615</v>
      </c>
      <c r="D161" s="1"/>
      <c r="E161" s="3" t="s">
        <v>616</v>
      </c>
      <c r="F161" s="1" t="s">
        <v>614</v>
      </c>
      <c r="G161" s="1">
        <v>0</v>
      </c>
      <c r="H161" s="1">
        <v>0</v>
      </c>
      <c r="I161" s="1">
        <v>0</v>
      </c>
      <c r="J161" s="1" t="s">
        <v>14</v>
      </c>
      <c r="K161" s="2"/>
      <c r="L161" s="5">
        <f>K161*2470.00</f>
        <v>0</v>
      </c>
    </row>
    <row r="162" spans="1:12">
      <c r="A162" s="1"/>
      <c r="B162" s="1">
        <v>830651</v>
      </c>
      <c r="C162" s="1" t="s">
        <v>617</v>
      </c>
      <c r="D162" s="1"/>
      <c r="E162" s="3" t="s">
        <v>618</v>
      </c>
      <c r="F162" s="1" t="s">
        <v>619</v>
      </c>
      <c r="G162" s="1">
        <v>0</v>
      </c>
      <c r="H162" s="1">
        <v>0</v>
      </c>
      <c r="I162" s="1">
        <v>0</v>
      </c>
      <c r="J162" s="1" t="s">
        <v>14</v>
      </c>
      <c r="K162" s="2"/>
      <c r="L162" s="5">
        <f>K162*1400.00</f>
        <v>0</v>
      </c>
    </row>
    <row r="163" spans="1:12">
      <c r="A163" s="1"/>
      <c r="B163" s="1">
        <v>883755</v>
      </c>
      <c r="C163" s="1" t="s">
        <v>620</v>
      </c>
      <c r="D163" s="1"/>
      <c r="E163" s="3" t="s">
        <v>621</v>
      </c>
      <c r="F163" s="1" t="s">
        <v>622</v>
      </c>
      <c r="G163" s="1">
        <v>0</v>
      </c>
      <c r="H163" s="1">
        <v>0</v>
      </c>
      <c r="I163" s="1">
        <v>0</v>
      </c>
      <c r="J163" s="1" t="s">
        <v>14</v>
      </c>
      <c r="K163" s="2"/>
      <c r="L163" s="5">
        <f>K163*1250.00</f>
        <v>0</v>
      </c>
    </row>
    <row r="164" spans="1:12">
      <c r="A164" s="1"/>
      <c r="B164" s="1">
        <v>883756</v>
      </c>
      <c r="C164" s="1" t="s">
        <v>623</v>
      </c>
      <c r="D164" s="1"/>
      <c r="E164" s="3" t="s">
        <v>624</v>
      </c>
      <c r="F164" s="1" t="s">
        <v>625</v>
      </c>
      <c r="G164" s="1">
        <v>0</v>
      </c>
      <c r="H164" s="1">
        <v>0</v>
      </c>
      <c r="I164" s="1">
        <v>0</v>
      </c>
      <c r="J164" s="1" t="s">
        <v>14</v>
      </c>
      <c r="K164" s="2"/>
      <c r="L164" s="5">
        <f>K164*7500.00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2024-11-21T09:23:19+03:00</dcterms:created>
  <dcterms:modified xsi:type="dcterms:W3CDTF">2024-11-21T09:23:19+03:00</dcterms:modified>
  <dc:title>Untitled Spreadsheet</dc:title>
  <dc:description/>
  <dc:subject/>
  <cp:keywords/>
  <cp:category/>
</cp:coreProperties>
</file>