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<sst xmlns="http://schemas.openxmlformats.org/spreadsheetml/2006/main" uniqueCount="133">
  <si>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</si>
  <si>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</si>
  <si>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</si>
  <si>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</si>
  <si>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</si>
  <si>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</si>
  <si>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</si>
  <si>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</si>
  <si>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</si>
  <si>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</si>
  <si>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KIO-410001</t>
  </si>
  <si>
    <t>VR179</t>
  </si>
  <si>
    <t>Подпиточный клапан ViEiR (40/1шт)</t>
  </si>
  <si>
    <t>2 082.37 руб.</t>
  </si>
  <si>
    <t>шт</t>
  </si>
  <si>
    <t>KIO-410002</t>
  </si>
  <si>
    <t>BL325</t>
  </si>
  <si>
    <t>Перепускной клапан ViEiR (40/1шт)</t>
  </si>
  <si>
    <t>1 465.65 руб.</t>
  </si>
  <si>
    <t>KIO-410003</t>
  </si>
  <si>
    <t>VR183</t>
  </si>
  <si>
    <t>Трехходовой смесительный клапан 3/4" ViEiR (30/1шт)</t>
  </si>
  <si>
    <t>1 995.06 руб.</t>
  </si>
  <si>
    <t>KIO-410004</t>
  </si>
  <si>
    <t>VR184</t>
  </si>
  <si>
    <t>Трехходовой смесительный клапан 1" ViEiR (30/1шт)</t>
  </si>
  <si>
    <t>2 216.12 руб.</t>
  </si>
  <si>
    <t>KIO-410005</t>
  </si>
  <si>
    <t>VR173</t>
  </si>
  <si>
    <t>Термостатический смесительный клапан 1/2" VIEIR  (20/1шт)</t>
  </si>
  <si>
    <t>4 878.06 руб.</t>
  </si>
  <si>
    <t>KIO-410006</t>
  </si>
  <si>
    <t>VR174</t>
  </si>
  <si>
    <t>Термостатический смесительный клапан 3/4" VIEIR (20/1шт)</t>
  </si>
  <si>
    <t>5 009.95 руб.</t>
  </si>
  <si>
    <t>KIO-410007</t>
  </si>
  <si>
    <t>VR175</t>
  </si>
  <si>
    <t>Термостатический смесительный клапан 1" VIEIR (20/1шт)</t>
  </si>
  <si>
    <t>6 169.09 руб.</t>
  </si>
  <si>
    <t>KIO-410008</t>
  </si>
  <si>
    <t>VR201A</t>
  </si>
  <si>
    <t>Термостатический смесительный клапан 1" (20-45℃, KVS4,5) ViEiR (30/1шт)</t>
  </si>
  <si>
    <t>5 115.83 руб.</t>
  </si>
  <si>
    <t>KIO-410009</t>
  </si>
  <si>
    <t>VR180</t>
  </si>
  <si>
    <t>Термостатический смесительный клапан 20-45℃ ViEiR (30/1шт)</t>
  </si>
  <si>
    <t>3 724.49 руб.</t>
  </si>
  <si>
    <t>KIO-410010</t>
  </si>
  <si>
    <t>VR181</t>
  </si>
  <si>
    <t>Термостатический смесительный клапан 35-60℃ ViEiR (30/1шт)</t>
  </si>
  <si>
    <t>STP-310009</t>
  </si>
  <si>
    <t>VR294</t>
  </si>
  <si>
    <t>Сервомотор для смесительного клапана</t>
  </si>
  <si>
    <t>5 054.53 руб.</t>
  </si>
  <si>
    <t>STP-310018</t>
  </si>
  <si>
    <t>VR238A</t>
  </si>
  <si>
    <t>Трехходовой термостатический антиконденсационный клапан 1  (60-70°C) ViEiR (20/1шт)</t>
  </si>
  <si>
    <t>3 824.80 руб.</t>
  </si>
  <si>
    <t>STP-310019</t>
  </si>
  <si>
    <t>VR1127</t>
  </si>
  <si>
    <t>Сервомотор для трёх-ходового клапана  ViEiR  (18/1шт)</t>
  </si>
  <si>
    <t>4 904.06 руб.</t>
  </si>
  <si>
    <t>STP-310020</t>
  </si>
  <si>
    <t>VR190</t>
  </si>
  <si>
    <t>Трехходовой смесительный клапан 3/4   ViEiR (12/1шт)</t>
  </si>
  <si>
    <t>1 591.96 руб.</t>
  </si>
  <si>
    <t>STP-310021</t>
  </si>
  <si>
    <t>VR191</t>
  </si>
  <si>
    <t>Трехходовой смесительный клапан  1   ViEiR (12/1шт)</t>
  </si>
  <si>
    <t>1 904.04 руб.</t>
  </si>
  <si>
    <t>STP-310022</t>
  </si>
  <si>
    <t>VR192</t>
  </si>
  <si>
    <t>Трехходовой смесительный клапан  11/4   ViEiR (12/1шт)</t>
  </si>
  <si>
    <t>2 663.80 руб.</t>
  </si>
  <si>
    <t>STP-310023</t>
  </si>
  <si>
    <t>VR193</t>
  </si>
  <si>
    <t>Трехходовой смесительный клапан 11/2   ViEiR (9/1шт)</t>
  </si>
  <si>
    <t>4 800.04 руб.</t>
  </si>
  <si>
    <t>STP-310024</t>
  </si>
  <si>
    <t>VR194</t>
  </si>
  <si>
    <t>Трехходовой смесительный клапан  2   ViEiR (9/1шт)</t>
  </si>
  <si>
    <t>5 095.40 руб.</t>
  </si>
  <si>
    <t>STP-310055</t>
  </si>
  <si>
    <t>VR234</t>
  </si>
  <si>
    <t>Термостатический смесительный клапан 3/4" (35-60℃, KVS1,5)  "ViEiR" (35/1шт)</t>
  </si>
  <si>
    <t>2 849.56 руб.</t>
  </si>
  <si>
    <t>STP-310056</t>
  </si>
  <si>
    <t>VR235</t>
  </si>
  <si>
    <t>Термостатический смесительный клапан 1" (35-60℃, KVS1,6)  "ViEiR" (35/1шт)</t>
  </si>
  <si>
    <t>2 951.73 руб.</t>
  </si>
  <si>
    <t>STP-310057</t>
  </si>
  <si>
    <t>VR1136</t>
  </si>
  <si>
    <t>Сервомотор для трёх-ходового клапана "ViEiR" (10/1шт)</t>
  </si>
  <si>
    <t>5 173.42 руб.</t>
  </si>
  <si>
    <t>STP-310058</t>
  </si>
  <si>
    <t>VR196</t>
  </si>
  <si>
    <t>Четырехходовой смесительный клапан 3/4" "ViEiR"(12/1шт)</t>
  </si>
  <si>
    <t>1 839.02 руб.</t>
  </si>
  <si>
    <t>STP-310059</t>
  </si>
  <si>
    <t>VR197</t>
  </si>
  <si>
    <t>Четырехходовой смесительный клапан 1" "ViEiR"(12/1шт)</t>
  </si>
  <si>
    <t>2 193.83 руб.</t>
  </si>
  <si>
    <t>STP-310060</t>
  </si>
  <si>
    <t>VR198</t>
  </si>
  <si>
    <t>Четырехходовой смесительный клапан 1 1/4" "ViEiR"(9/1шт)</t>
  </si>
  <si>
    <t>2 929.44 руб.</t>
  </si>
  <si>
    <t>VER-000131</t>
  </si>
  <si>
    <t>VR238</t>
  </si>
  <si>
    <t>Трехходовой термостатический антиконденсационный клапан 1" (55-65°C)"ViEiR"(18/1шт)</t>
  </si>
  <si>
    <t>3 941.83 руб.</t>
  </si>
  <si>
    <t>VER-000132</t>
  </si>
  <si>
    <t>VR1137</t>
  </si>
  <si>
    <t>Сервомотор для трёх.и четырёх -ходового клапана "ViEiR" (18/1шт)</t>
  </si>
  <si>
    <t>5 268.15 руб.</t>
  </si>
  <si>
    <t>VER-000349</t>
  </si>
  <si>
    <t>VR250</t>
  </si>
  <si>
    <t>Термостатический смесительный клапан 1/2" "VIEIR"  (20/1шт)</t>
  </si>
  <si>
    <t>4 644.00 руб.</t>
  </si>
  <si>
    <t>VER-000350</t>
  </si>
  <si>
    <t>VR251</t>
  </si>
  <si>
    <t>Термостатический смесительный клапан 3/4" "VIEIR" (20/1шт)</t>
  </si>
  <si>
    <t>VLC-900184</t>
  </si>
  <si>
    <t>OR.514</t>
  </si>
  <si>
    <t>Подпиточный клапан "ALGAR -REG"</t>
  </si>
  <si>
    <t>7 464.80 руб.</t>
  </si>
  <si>
    <t>&gt;25</t>
  </si>
  <si>
    <t>ZGR-000072</t>
  </si>
  <si>
    <t>QS-8001</t>
  </si>
  <si>
    <t>Термостат погружной с регулировкой 0 ÷ 90°C, погружной зонд - 1/2", длина зонда - 100 мм (1/50шт)</t>
  </si>
  <si>
    <t>1 352.05 руб.</t>
  </si>
  <si>
    <t>ZGR-000073</t>
  </si>
  <si>
    <t>QS-8002</t>
  </si>
  <si>
    <t>Термостат накладной с регулировкой 0 ÷ 90°C (1/50шт)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</si>
</sst>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2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SUM(J2:J32)</f>
        <v>0</v>
      </c>
      <c r="K1" s="4" t="s">
        <v>9</v>
      </c>
      <c r="L1" s="5"/>
    </row>
    <row r="2" spans="1:12">
      <c r="A2" s="1"/>
      <c r="B2" s="1">
        <v>825206</v>
      </c>
      <c r="C2" s="1" t="s">
        <v>10</v>
      </c>
      <c r="D2" s="1" t="s">
        <v>11</v>
      </c>
      <c r="E2" s="3" t="s">
        <v>12</v>
      </c>
      <c r="F2" s="1" t="s">
        <v>13</v>
      </c>
      <c r="G2" s="1">
        <v>7</v>
      </c>
      <c r="H2" s="1">
        <v>0</v>
      </c>
      <c r="I2" s="1">
        <v>0</v>
      </c>
      <c r="J2" s="1" t="s">
        <v>14</v>
      </c>
      <c r="K2" s="2"/>
      <c r="L2" s="5">
        <f>K2*2082.37</f>
        <v>0</v>
      </c>
    </row>
    <row r="3" spans="1:12">
      <c r="A3" s="1"/>
      <c r="B3" s="1">
        <v>825207</v>
      </c>
      <c r="C3" s="1" t="s">
        <v>15</v>
      </c>
      <c r="D3" s="1" t="s">
        <v>16</v>
      </c>
      <c r="E3" s="3" t="s">
        <v>17</v>
      </c>
      <c r="F3" s="1" t="s">
        <v>18</v>
      </c>
      <c r="G3" s="1">
        <v>1</v>
      </c>
      <c r="H3" s="1">
        <v>0</v>
      </c>
      <c r="I3" s="1">
        <v>0</v>
      </c>
      <c r="J3" s="1" t="s">
        <v>14</v>
      </c>
      <c r="K3" s="2"/>
      <c r="L3" s="5">
        <f>K3*1465.65</f>
        <v>0</v>
      </c>
    </row>
    <row r="4" spans="1:12">
      <c r="A4" s="1"/>
      <c r="B4" s="1">
        <v>825208</v>
      </c>
      <c r="C4" s="1" t="s">
        <v>19</v>
      </c>
      <c r="D4" s="1" t="s">
        <v>20</v>
      </c>
      <c r="E4" s="3" t="s">
        <v>21</v>
      </c>
      <c r="F4" s="1" t="s">
        <v>22</v>
      </c>
      <c r="G4" s="1">
        <v>0</v>
      </c>
      <c r="H4" s="1">
        <v>0</v>
      </c>
      <c r="I4" s="1">
        <v>0</v>
      </c>
      <c r="J4" s="1" t="s">
        <v>14</v>
      </c>
      <c r="K4" s="2"/>
      <c r="L4" s="5">
        <f>K4*1995.06</f>
        <v>0</v>
      </c>
    </row>
    <row r="5" spans="1:12">
      <c r="A5" s="1"/>
      <c r="B5" s="1">
        <v>825209</v>
      </c>
      <c r="C5" s="1" t="s">
        <v>23</v>
      </c>
      <c r="D5" s="1" t="s">
        <v>24</v>
      </c>
      <c r="E5" s="3" t="s">
        <v>25</v>
      </c>
      <c r="F5" s="1" t="s">
        <v>26</v>
      </c>
      <c r="G5" s="1">
        <v>4</v>
      </c>
      <c r="H5" s="1">
        <v>0</v>
      </c>
      <c r="I5" s="1">
        <v>0</v>
      </c>
      <c r="J5" s="1" t="s">
        <v>14</v>
      </c>
      <c r="K5" s="2"/>
      <c r="L5" s="5">
        <f>K5*2216.12</f>
        <v>0</v>
      </c>
    </row>
    <row r="6" spans="1:12">
      <c r="A6" s="1"/>
      <c r="B6" s="1">
        <v>825210</v>
      </c>
      <c r="C6" s="1" t="s">
        <v>27</v>
      </c>
      <c r="D6" s="1" t="s">
        <v>28</v>
      </c>
      <c r="E6" s="3" t="s">
        <v>29</v>
      </c>
      <c r="F6" s="1" t="s">
        <v>30</v>
      </c>
      <c r="G6" s="1">
        <v>5</v>
      </c>
      <c r="H6" s="1">
        <v>0</v>
      </c>
      <c r="I6" s="1">
        <v>0</v>
      </c>
      <c r="J6" s="1" t="s">
        <v>14</v>
      </c>
      <c r="K6" s="2"/>
      <c r="L6" s="5">
        <f>K6*4878.06</f>
        <v>0</v>
      </c>
    </row>
    <row r="7" spans="1:12">
      <c r="A7" s="1"/>
      <c r="B7" s="1">
        <v>825211</v>
      </c>
      <c r="C7" s="1" t="s">
        <v>31</v>
      </c>
      <c r="D7" s="1" t="s">
        <v>32</v>
      </c>
      <c r="E7" s="3" t="s">
        <v>33</v>
      </c>
      <c r="F7" s="1" t="s">
        <v>34</v>
      </c>
      <c r="G7" s="1">
        <v>4</v>
      </c>
      <c r="H7" s="1">
        <v>0</v>
      </c>
      <c r="I7" s="1">
        <v>0</v>
      </c>
      <c r="J7" s="1" t="s">
        <v>14</v>
      </c>
      <c r="K7" s="2"/>
      <c r="L7" s="5">
        <f>K7*5009.95</f>
        <v>0</v>
      </c>
    </row>
    <row r="8" spans="1:12">
      <c r="A8" s="1"/>
      <c r="B8" s="1">
        <v>825212</v>
      </c>
      <c r="C8" s="1" t="s">
        <v>35</v>
      </c>
      <c r="D8" s="1" t="s">
        <v>36</v>
      </c>
      <c r="E8" s="3" t="s">
        <v>37</v>
      </c>
      <c r="F8" s="1" t="s">
        <v>38</v>
      </c>
      <c r="G8" s="1">
        <v>5</v>
      </c>
      <c r="H8" s="1">
        <v>0</v>
      </c>
      <c r="I8" s="1">
        <v>0</v>
      </c>
      <c r="J8" s="1" t="s">
        <v>14</v>
      </c>
      <c r="K8" s="2"/>
      <c r="L8" s="5">
        <f>K8*6169.09</f>
        <v>0</v>
      </c>
    </row>
    <row r="9" spans="1:12">
      <c r="A9" s="1"/>
      <c r="B9" s="1">
        <v>825213</v>
      </c>
      <c r="C9" s="1" t="s">
        <v>39</v>
      </c>
      <c r="D9" s="1" t="s">
        <v>40</v>
      </c>
      <c r="E9" s="3" t="s">
        <v>41</v>
      </c>
      <c r="F9" s="1" t="s">
        <v>42</v>
      </c>
      <c r="G9" s="1">
        <v>3</v>
      </c>
      <c r="H9" s="1">
        <v>0</v>
      </c>
      <c r="I9" s="1">
        <v>0</v>
      </c>
      <c r="J9" s="1" t="s">
        <v>14</v>
      </c>
      <c r="K9" s="2"/>
      <c r="L9" s="5">
        <f>K9*5115.83</f>
        <v>0</v>
      </c>
    </row>
    <row r="10" spans="1:12">
      <c r="A10" s="1"/>
      <c r="B10" s="1">
        <v>825214</v>
      </c>
      <c r="C10" s="1" t="s">
        <v>43</v>
      </c>
      <c r="D10" s="1" t="s">
        <v>44</v>
      </c>
      <c r="E10" s="3" t="s">
        <v>45</v>
      </c>
      <c r="F10" s="1" t="s">
        <v>46</v>
      </c>
      <c r="G10" s="1">
        <v>4</v>
      </c>
      <c r="H10" s="1">
        <v>0</v>
      </c>
      <c r="I10" s="1">
        <v>0</v>
      </c>
      <c r="J10" s="1" t="s">
        <v>14</v>
      </c>
      <c r="K10" s="2"/>
      <c r="L10" s="5">
        <f>K10*3724.49</f>
        <v>0</v>
      </c>
    </row>
    <row r="11" spans="1:12">
      <c r="A11" s="1"/>
      <c r="B11" s="1">
        <v>825215</v>
      </c>
      <c r="C11" s="1" t="s">
        <v>47</v>
      </c>
      <c r="D11" s="1" t="s">
        <v>48</v>
      </c>
      <c r="E11" s="3" t="s">
        <v>49</v>
      </c>
      <c r="F11" s="1" t="s">
        <v>46</v>
      </c>
      <c r="G11" s="1">
        <v>3</v>
      </c>
      <c r="H11" s="1">
        <v>0</v>
      </c>
      <c r="I11" s="1">
        <v>0</v>
      </c>
      <c r="J11" s="1" t="s">
        <v>14</v>
      </c>
      <c r="K11" s="2"/>
      <c r="L11" s="5">
        <f>K11*3724.49</f>
        <v>0</v>
      </c>
    </row>
    <row r="12" spans="1:12">
      <c r="A12" s="1"/>
      <c r="B12" s="1">
        <v>819378</v>
      </c>
      <c r="C12" s="1" t="s">
        <v>50</v>
      </c>
      <c r="D12" s="1" t="s">
        <v>51</v>
      </c>
      <c r="E12" s="3" t="s">
        <v>52</v>
      </c>
      <c r="F12" s="1" t="s">
        <v>53</v>
      </c>
      <c r="G12" s="1">
        <v>1</v>
      </c>
      <c r="H12" s="1">
        <v>0</v>
      </c>
      <c r="I12" s="1">
        <v>0</v>
      </c>
      <c r="J12" s="1" t="s">
        <v>14</v>
      </c>
      <c r="K12" s="2"/>
      <c r="L12" s="5">
        <f>K12*5054.53</f>
        <v>0</v>
      </c>
    </row>
    <row r="13" spans="1:12">
      <c r="A13" s="1"/>
      <c r="B13" s="1">
        <v>834447</v>
      </c>
      <c r="C13" s="1" t="s">
        <v>54</v>
      </c>
      <c r="D13" s="1" t="s">
        <v>55</v>
      </c>
      <c r="E13" s="3" t="s">
        <v>56</v>
      </c>
      <c r="F13" s="1" t="s">
        <v>57</v>
      </c>
      <c r="G13" s="1">
        <v>2</v>
      </c>
      <c r="H13" s="1">
        <v>0</v>
      </c>
      <c r="I13" s="1">
        <v>0</v>
      </c>
      <c r="J13" s="1" t="s">
        <v>14</v>
      </c>
      <c r="K13" s="2"/>
      <c r="L13" s="5">
        <f>K13*3824.80</f>
        <v>0</v>
      </c>
    </row>
    <row r="14" spans="1:12">
      <c r="A14" s="1"/>
      <c r="B14" s="1">
        <v>833000</v>
      </c>
      <c r="C14" s="1" t="s">
        <v>58</v>
      </c>
      <c r="D14" s="1" t="s">
        <v>59</v>
      </c>
      <c r="E14" s="3" t="s">
        <v>60</v>
      </c>
      <c r="F14" s="1" t="s">
        <v>61</v>
      </c>
      <c r="G14" s="1">
        <v>2</v>
      </c>
      <c r="H14" s="1">
        <v>0</v>
      </c>
      <c r="I14" s="1">
        <v>-3</v>
      </c>
      <c r="J14" s="1" t="s">
        <v>14</v>
      </c>
      <c r="K14" s="2"/>
      <c r="L14" s="5">
        <f>K14*4904.06</f>
        <v>0</v>
      </c>
    </row>
    <row r="15" spans="1:12">
      <c r="A15" s="1"/>
      <c r="B15" s="1">
        <v>834448</v>
      </c>
      <c r="C15" s="1" t="s">
        <v>62</v>
      </c>
      <c r="D15" s="1" t="s">
        <v>63</v>
      </c>
      <c r="E15" s="3" t="s">
        <v>64</v>
      </c>
      <c r="F15" s="1" t="s">
        <v>65</v>
      </c>
      <c r="G15" s="1">
        <v>0</v>
      </c>
      <c r="H15" s="1">
        <v>0</v>
      </c>
      <c r="I15" s="1">
        <v>0</v>
      </c>
      <c r="J15" s="1" t="s">
        <v>14</v>
      </c>
      <c r="K15" s="2"/>
      <c r="L15" s="5">
        <f>K15*1591.96</f>
        <v>0</v>
      </c>
    </row>
    <row r="16" spans="1:12">
      <c r="A16" s="1"/>
      <c r="B16" s="1">
        <v>834449</v>
      </c>
      <c r="C16" s="1" t="s">
        <v>66</v>
      </c>
      <c r="D16" s="1" t="s">
        <v>67</v>
      </c>
      <c r="E16" s="3" t="s">
        <v>68</v>
      </c>
      <c r="F16" s="1" t="s">
        <v>69</v>
      </c>
      <c r="G16" s="1">
        <v>0</v>
      </c>
      <c r="H16" s="1">
        <v>0</v>
      </c>
      <c r="I16" s="1">
        <v>0</v>
      </c>
      <c r="J16" s="1" t="s">
        <v>14</v>
      </c>
      <c r="K16" s="2"/>
      <c r="L16" s="5">
        <f>K16*1904.04</f>
        <v>0</v>
      </c>
    </row>
    <row r="17" spans="1:12">
      <c r="A17" s="1"/>
      <c r="B17" s="1">
        <v>834450</v>
      </c>
      <c r="C17" s="1" t="s">
        <v>70</v>
      </c>
      <c r="D17" s="1" t="s">
        <v>71</v>
      </c>
      <c r="E17" s="3" t="s">
        <v>72</v>
      </c>
      <c r="F17" s="1" t="s">
        <v>73</v>
      </c>
      <c r="G17" s="1">
        <v>0</v>
      </c>
      <c r="H17" s="1">
        <v>0</v>
      </c>
      <c r="I17" s="1">
        <v>0</v>
      </c>
      <c r="J17" s="1" t="s">
        <v>14</v>
      </c>
      <c r="K17" s="2"/>
      <c r="L17" s="5">
        <f>K17*2663.80</f>
        <v>0</v>
      </c>
    </row>
    <row r="18" spans="1:12">
      <c r="A18" s="1"/>
      <c r="B18" s="1">
        <v>834451</v>
      </c>
      <c r="C18" s="1" t="s">
        <v>74</v>
      </c>
      <c r="D18" s="1" t="s">
        <v>75</v>
      </c>
      <c r="E18" s="3" t="s">
        <v>76</v>
      </c>
      <c r="F18" s="1" t="s">
        <v>77</v>
      </c>
      <c r="G18" s="1">
        <v>0</v>
      </c>
      <c r="H18" s="1">
        <v>0</v>
      </c>
      <c r="I18" s="1">
        <v>0</v>
      </c>
      <c r="J18" s="1" t="s">
        <v>14</v>
      </c>
      <c r="K18" s="2"/>
      <c r="L18" s="5">
        <f>K18*4800.04</f>
        <v>0</v>
      </c>
    </row>
    <row r="19" spans="1:12">
      <c r="A19" s="1"/>
      <c r="B19" s="1">
        <v>834452</v>
      </c>
      <c r="C19" s="1" t="s">
        <v>78</v>
      </c>
      <c r="D19" s="1" t="s">
        <v>79</v>
      </c>
      <c r="E19" s="3" t="s">
        <v>80</v>
      </c>
      <c r="F19" s="1" t="s">
        <v>81</v>
      </c>
      <c r="G19" s="1">
        <v>0</v>
      </c>
      <c r="H19" s="1">
        <v>0</v>
      </c>
      <c r="I19" s="1">
        <v>0</v>
      </c>
      <c r="J19" s="1" t="s">
        <v>14</v>
      </c>
      <c r="K19" s="2"/>
      <c r="L19" s="5">
        <f>K19*5095.40</f>
        <v>0</v>
      </c>
    </row>
    <row r="20" spans="1:12">
      <c r="A20" s="1"/>
      <c r="B20" s="1">
        <v>834515</v>
      </c>
      <c r="C20" s="1" t="s">
        <v>82</v>
      </c>
      <c r="D20" s="1" t="s">
        <v>83</v>
      </c>
      <c r="E20" s="3" t="s">
        <v>84</v>
      </c>
      <c r="F20" s="1" t="s">
        <v>85</v>
      </c>
      <c r="G20" s="1">
        <v>4</v>
      </c>
      <c r="H20" s="1">
        <v>0</v>
      </c>
      <c r="I20" s="1">
        <v>0</v>
      </c>
      <c r="J20" s="1" t="s">
        <v>14</v>
      </c>
      <c r="K20" s="2"/>
      <c r="L20" s="5">
        <f>K20*2849.56</f>
        <v>0</v>
      </c>
    </row>
    <row r="21" spans="1:12">
      <c r="A21" s="1"/>
      <c r="B21" s="1">
        <v>834516</v>
      </c>
      <c r="C21" s="1" t="s">
        <v>86</v>
      </c>
      <c r="D21" s="1" t="s">
        <v>87</v>
      </c>
      <c r="E21" s="3" t="s">
        <v>88</v>
      </c>
      <c r="F21" s="1" t="s">
        <v>89</v>
      </c>
      <c r="G21" s="1">
        <v>4</v>
      </c>
      <c r="H21" s="1">
        <v>0</v>
      </c>
      <c r="I21" s="1">
        <v>0</v>
      </c>
      <c r="J21" s="1" t="s">
        <v>14</v>
      </c>
      <c r="K21" s="2"/>
      <c r="L21" s="5">
        <f>K21*2951.73</f>
        <v>0</v>
      </c>
    </row>
    <row r="22" spans="1:12">
      <c r="A22" s="1"/>
      <c r="B22" s="1">
        <v>834517</v>
      </c>
      <c r="C22" s="1" t="s">
        <v>90</v>
      </c>
      <c r="D22" s="1" t="s">
        <v>91</v>
      </c>
      <c r="E22" s="3" t="s">
        <v>92</v>
      </c>
      <c r="F22" s="1" t="s">
        <v>93</v>
      </c>
      <c r="G22" s="1">
        <v>0</v>
      </c>
      <c r="H22" s="1">
        <v>0</v>
      </c>
      <c r="I22" s="1">
        <v>0</v>
      </c>
      <c r="J22" s="1" t="s">
        <v>14</v>
      </c>
      <c r="K22" s="2"/>
      <c r="L22" s="5">
        <f>K22*5173.42</f>
        <v>0</v>
      </c>
    </row>
    <row r="23" spans="1:12">
      <c r="A23" s="1"/>
      <c r="B23" s="1">
        <v>834518</v>
      </c>
      <c r="C23" s="1" t="s">
        <v>94</v>
      </c>
      <c r="D23" s="1" t="s">
        <v>95</v>
      </c>
      <c r="E23" s="3" t="s">
        <v>96</v>
      </c>
      <c r="F23" s="1" t="s">
        <v>97</v>
      </c>
      <c r="G23" s="1">
        <v>2</v>
      </c>
      <c r="H23" s="1">
        <v>0</v>
      </c>
      <c r="I23" s="1">
        <v>0</v>
      </c>
      <c r="J23" s="1" t="s">
        <v>14</v>
      </c>
      <c r="K23" s="2"/>
      <c r="L23" s="5">
        <f>K23*1839.02</f>
        <v>0</v>
      </c>
    </row>
    <row r="24" spans="1:12">
      <c r="A24" s="1"/>
      <c r="B24" s="1">
        <v>834519</v>
      </c>
      <c r="C24" s="1" t="s">
        <v>98</v>
      </c>
      <c r="D24" s="1" t="s">
        <v>99</v>
      </c>
      <c r="E24" s="3" t="s">
        <v>100</v>
      </c>
      <c r="F24" s="1" t="s">
        <v>101</v>
      </c>
      <c r="G24" s="1">
        <v>2</v>
      </c>
      <c r="H24" s="1">
        <v>0</v>
      </c>
      <c r="I24" s="1">
        <v>0</v>
      </c>
      <c r="J24" s="1" t="s">
        <v>14</v>
      </c>
      <c r="K24" s="2"/>
      <c r="L24" s="5">
        <f>K24*2193.83</f>
        <v>0</v>
      </c>
    </row>
    <row r="25" spans="1:12">
      <c r="A25" s="1"/>
      <c r="B25" s="1">
        <v>834520</v>
      </c>
      <c r="C25" s="1" t="s">
        <v>102</v>
      </c>
      <c r="D25" s="1" t="s">
        <v>103</v>
      </c>
      <c r="E25" s="3" t="s">
        <v>104</v>
      </c>
      <c r="F25" s="1" t="s">
        <v>105</v>
      </c>
      <c r="G25" s="1">
        <v>1</v>
      </c>
      <c r="H25" s="1">
        <v>0</v>
      </c>
      <c r="I25" s="1">
        <v>0</v>
      </c>
      <c r="J25" s="1" t="s">
        <v>14</v>
      </c>
      <c r="K25" s="2"/>
      <c r="L25" s="5">
        <f>K25*2929.44</f>
        <v>0</v>
      </c>
    </row>
    <row r="26" spans="1:12">
      <c r="A26" s="1"/>
      <c r="B26" s="1">
        <v>837307</v>
      </c>
      <c r="C26" s="1" t="s">
        <v>106</v>
      </c>
      <c r="D26" s="1" t="s">
        <v>107</v>
      </c>
      <c r="E26" s="3" t="s">
        <v>108</v>
      </c>
      <c r="F26" s="1" t="s">
        <v>109</v>
      </c>
      <c r="G26" s="1">
        <v>3</v>
      </c>
      <c r="H26" s="1">
        <v>0</v>
      </c>
      <c r="I26" s="1">
        <v>0</v>
      </c>
      <c r="J26" s="1" t="s">
        <v>14</v>
      </c>
      <c r="K26" s="2"/>
      <c r="L26" s="5">
        <f>K26*3941.83</f>
        <v>0</v>
      </c>
    </row>
    <row r="27" spans="1:12">
      <c r="A27" s="1"/>
      <c r="B27" s="1">
        <v>837308</v>
      </c>
      <c r="C27" s="1" t="s">
        <v>110</v>
      </c>
      <c r="D27" s="1" t="s">
        <v>111</v>
      </c>
      <c r="E27" s="3" t="s">
        <v>112</v>
      </c>
      <c r="F27" s="1" t="s">
        <v>113</v>
      </c>
      <c r="G27" s="1">
        <v>0</v>
      </c>
      <c r="H27" s="1">
        <v>0</v>
      </c>
      <c r="I27" s="1">
        <v>0</v>
      </c>
      <c r="J27" s="1" t="s">
        <v>14</v>
      </c>
      <c r="K27" s="2"/>
      <c r="L27" s="5">
        <f>K27*5268.15</f>
        <v>0</v>
      </c>
    </row>
    <row r="28" spans="1:12">
      <c r="A28" s="1"/>
      <c r="B28" s="1">
        <v>878047</v>
      </c>
      <c r="C28" s="1" t="s">
        <v>114</v>
      </c>
      <c r="D28" s="1" t="s">
        <v>115</v>
      </c>
      <c r="E28" s="3" t="s">
        <v>116</v>
      </c>
      <c r="F28" s="1" t="s">
        <v>117</v>
      </c>
      <c r="G28" s="1">
        <v>0</v>
      </c>
      <c r="H28" s="1">
        <v>0</v>
      </c>
      <c r="I28" s="1">
        <v>0</v>
      </c>
      <c r="J28" s="1" t="s">
        <v>14</v>
      </c>
      <c r="K28" s="2"/>
      <c r="L28" s="5">
        <f>K28*4644.00</f>
        <v>0</v>
      </c>
    </row>
    <row r="29" spans="1:12">
      <c r="A29" s="1"/>
      <c r="B29" s="1">
        <v>878048</v>
      </c>
      <c r="C29" s="1" t="s">
        <v>118</v>
      </c>
      <c r="D29" s="1" t="s">
        <v>119</v>
      </c>
      <c r="E29" s="3" t="s">
        <v>120</v>
      </c>
      <c r="F29" s="1" t="s">
        <v>117</v>
      </c>
      <c r="G29" s="1">
        <v>4</v>
      </c>
      <c r="H29" s="1">
        <v>0</v>
      </c>
      <c r="I29" s="1">
        <v>0</v>
      </c>
      <c r="J29" s="1" t="s">
        <v>14</v>
      </c>
      <c r="K29" s="2"/>
      <c r="L29" s="5">
        <f>K29*4644.00</f>
        <v>0</v>
      </c>
    </row>
    <row r="30" spans="1:12">
      <c r="A30" s="1"/>
      <c r="B30" s="1">
        <v>836250</v>
      </c>
      <c r="C30" s="1" t="s">
        <v>121</v>
      </c>
      <c r="D30" s="1" t="s">
        <v>122</v>
      </c>
      <c r="E30" s="3" t="s">
        <v>123</v>
      </c>
      <c r="F30" s="1" t="s">
        <v>124</v>
      </c>
      <c r="G30" s="1">
        <v>0</v>
      </c>
      <c r="H30" s="1" t="s">
        <v>125</v>
      </c>
      <c r="I30" s="1">
        <v>0</v>
      </c>
      <c r="J30" s="1" t="s">
        <v>14</v>
      </c>
      <c r="K30" s="2"/>
      <c r="L30" s="5">
        <f>K30*7464.80</f>
        <v>0</v>
      </c>
    </row>
    <row r="31" spans="1:12">
      <c r="A31" s="1"/>
      <c r="B31" s="1">
        <v>836401</v>
      </c>
      <c r="C31" s="1" t="s">
        <v>126</v>
      </c>
      <c r="D31" s="1" t="s">
        <v>127</v>
      </c>
      <c r="E31" s="3" t="s">
        <v>128</v>
      </c>
      <c r="F31" s="1" t="s">
        <v>129</v>
      </c>
      <c r="G31" s="1">
        <v>0</v>
      </c>
      <c r="H31" s="1">
        <v>0</v>
      </c>
      <c r="I31" s="1">
        <v>0</v>
      </c>
      <c r="J31" s="1" t="s">
        <v>14</v>
      </c>
      <c r="K31" s="2"/>
      <c r="L31" s="5">
        <f>K31*1352.05</f>
        <v>0</v>
      </c>
    </row>
    <row r="32" spans="1:12">
      <c r="A32" s="1"/>
      <c r="B32" s="1">
        <v>836402</v>
      </c>
      <c r="C32" s="1" t="s">
        <v>130</v>
      </c>
      <c r="D32" s="1" t="s">
        <v>131</v>
      </c>
      <c r="E32" s="3" t="s">
        <v>132</v>
      </c>
      <c r="F32" s="1" t="s">
        <v>129</v>
      </c>
      <c r="G32" s="1">
        <v>4</v>
      </c>
      <c r="H32" s="1">
        <v>0</v>
      </c>
      <c r="I32" s="1">
        <v>0</v>
      </c>
      <c r="J32" s="1" t="s">
        <v>14</v>
      </c>
      <c r="K32" s="2"/>
      <c r="L32" s="5">
        <f>K32*1352.05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2024-12-21T16:07:39+03:00</dcterms:created>
  <dcterms:modified xsi:type="dcterms:W3CDTF">2024-12-21T16:07:39+03:00</dcterms:modified>
  <dc:title>Untitled Spreadsheet</dc:title>
  <dc:description/>
  <dc:subject/>
  <cp:keywords/>
  <cp:category/>
</cp:coreProperties>
</file>