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<sst xmlns="http://schemas.openxmlformats.org/spreadsheetml/2006/main" uniqueCount="195">
  <si>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</si>
  <si>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</si>
  <si>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</si>
  <si>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</si>
  <si>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</si>
  <si>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</si>
  <si>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</si>
  <si>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</si>
  <si>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</si>
  <si>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</si>
  <si>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ZGR-000001</t>
  </si>
  <si>
    <t>FB11</t>
  </si>
  <si>
    <t>Кран шаровый Pn40 латунь никель 1/2" вн-вн бабочка (1/80шт)</t>
  </si>
  <si>
    <t>390.89 руб.</t>
  </si>
  <si>
    <t>&gt;100</t>
  </si>
  <si>
    <t>шт</t>
  </si>
  <si>
    <t>ZGR-000002</t>
  </si>
  <si>
    <t>FB12</t>
  </si>
  <si>
    <t>Кран шаровый Zegor  полнопроходной Pn40 латунь никель 3/4" вн-вн бабочка (25/100шт)</t>
  </si>
  <si>
    <t>576.12 руб.</t>
  </si>
  <si>
    <t>&gt;25</t>
  </si>
  <si>
    <t>ZGR-000003</t>
  </si>
  <si>
    <t>FB13</t>
  </si>
  <si>
    <t>Кран шаровый Pn40 латунь никель 1" вн-вн бабочка (15/60шт)</t>
  </si>
  <si>
    <t>766.48 руб.</t>
  </si>
  <si>
    <t>ZGR-000004</t>
  </si>
  <si>
    <t>FN11</t>
  </si>
  <si>
    <t>Кран шаровый Zegor  полнопроходной Pn40 латунь никель 1/2" вн-нар бабочка (1/80шт)</t>
  </si>
  <si>
    <t>413.22 руб.</t>
  </si>
  <si>
    <t>ZGR-000005</t>
  </si>
  <si>
    <t>FN12</t>
  </si>
  <si>
    <t>Кран шаровый Pn40 латунь никель 3/4" вн-нар бабочка (25/100шт)</t>
  </si>
  <si>
    <t>598.72 руб.</t>
  </si>
  <si>
    <t>&gt;10</t>
  </si>
  <si>
    <t>ZGR-000006</t>
  </si>
  <si>
    <t>FN13</t>
  </si>
  <si>
    <t>Кран шаровый Zegor  полнопроходной Pn40 латунь никель 1" вн-нар бабочка (15/60шт)</t>
  </si>
  <si>
    <t>900.01 руб.</t>
  </si>
  <si>
    <t>ZGR-000007</t>
  </si>
  <si>
    <t>FNN11</t>
  </si>
  <si>
    <t>Кран шаровый Zegor  полнопроходной Pn40 латунь никель 1/2" нар-нар бабочка (1/80шт)</t>
  </si>
  <si>
    <t>398.29 руб.</t>
  </si>
  <si>
    <t>ZGR-000008</t>
  </si>
  <si>
    <t>FBR11</t>
  </si>
  <si>
    <t>Кран шаровый Zegor  полнопроходной Pn40 латунь никель 1/2" вн-вн ручка (25/100шт)</t>
  </si>
  <si>
    <t>427.99 руб.</t>
  </si>
  <si>
    <t>&gt;50</t>
  </si>
  <si>
    <t>ZGR-000009</t>
  </si>
  <si>
    <t>FBR12</t>
  </si>
  <si>
    <t>Кран шаровый Zegor  полнопроходной Pn40 латунь никель 3/4" вн-вн ручка (20/80шт)</t>
  </si>
  <si>
    <t>609.91 руб.</t>
  </si>
  <si>
    <t>ZGR-000010</t>
  </si>
  <si>
    <t>FBR13</t>
  </si>
  <si>
    <t>Кран шаровый Zegor  полнопроходной Pn40 латунь никель 1" вн-вн ручка (10/40шт)</t>
  </si>
  <si>
    <t>905.93 руб.</t>
  </si>
  <si>
    <t>ZGR-000011</t>
  </si>
  <si>
    <t>FBR14</t>
  </si>
  <si>
    <t>Кран шаровый Pn40 латунь никель 11/4" вн-вн ручка (16/32шт)</t>
  </si>
  <si>
    <t>1 246.80 руб.</t>
  </si>
  <si>
    <t>ZGR-000012</t>
  </si>
  <si>
    <t>FBR15</t>
  </si>
  <si>
    <t>Кран шаровый Zegor  полнопроходной Pn40 латунь никель 11/2" вн-вн ручка (10/20шт)</t>
  </si>
  <si>
    <t>2 031.12 руб.</t>
  </si>
  <si>
    <t>ZGR-000013</t>
  </si>
  <si>
    <t>FBR16</t>
  </si>
  <si>
    <t>Кран шаровый Zegor  полнопроходной Pn40 латунь никель 2" вн-вн ручка (6/12шт)</t>
  </si>
  <si>
    <t>3 068.46 руб.</t>
  </si>
  <si>
    <t>ZGR-000014</t>
  </si>
  <si>
    <t>FNR11</t>
  </si>
  <si>
    <t>Кран шаровый Zegor  полнопроходной Pn40 латунь никель 1/2" вн-нар ручка (25/100шт)</t>
  </si>
  <si>
    <t>362.39 руб.</t>
  </si>
  <si>
    <t>ZGR-000015</t>
  </si>
  <si>
    <t>FNR12</t>
  </si>
  <si>
    <t>Кран шаровый Zegor  полнопроходной Pn40 латунь никель 3/4" вн-нар ручка (15/60шт)</t>
  </si>
  <si>
    <t>597.87 руб.</t>
  </si>
  <si>
    <t>ZGR-000016</t>
  </si>
  <si>
    <t>FNR13</t>
  </si>
  <si>
    <t>Кран шаровый Zegor  полнопроходной Pn40 латунь никель 1" вн-нар ручка (12/48шт)</t>
  </si>
  <si>
    <t>982.80 руб.</t>
  </si>
  <si>
    <t>ZGR-000017</t>
  </si>
  <si>
    <t>FNR14</t>
  </si>
  <si>
    <t>Кран шаровый Zegor  полнопроходной Pn40 латунь никель 11/4" вн-нар ручка (16/32шт)</t>
  </si>
  <si>
    <t>1 474.20 руб.</t>
  </si>
  <si>
    <t>ZGR-000018</t>
  </si>
  <si>
    <t>FNR15</t>
  </si>
  <si>
    <t>Кран шаровый Zegor  полнопроходной Pn40 латунь никель 11/2" вн-нар ручка (10/20шт)</t>
  </si>
  <si>
    <t>2 110.79 руб.</t>
  </si>
  <si>
    <t>ZGR-000019</t>
  </si>
  <si>
    <t>FNR16</t>
  </si>
  <si>
    <t>Кран шаровый Zegor  полнопроходной Pn40 латунь никель 2" вн-нар ручка (6/12шт)</t>
  </si>
  <si>
    <t>3 387.77 руб.</t>
  </si>
  <si>
    <t>ZGR-000020</t>
  </si>
  <si>
    <t>FA11</t>
  </si>
  <si>
    <t>Кран шаровый Zegor  прямой со сгоном полнопроходной Pn40 латунь никель 1/2" вн-нар бабочка (20/80шт)</t>
  </si>
  <si>
    <t>547.24 руб.</t>
  </si>
  <si>
    <t>ZGR-000021</t>
  </si>
  <si>
    <t>FA12</t>
  </si>
  <si>
    <t>Кран шаровый Zegor  прямой со сгоном полнопроходной Pn40 латунь никель 3/4" вн-нар бабочка (18/72шт)</t>
  </si>
  <si>
    <t>795.73 руб.</t>
  </si>
  <si>
    <t>ZGR-000022</t>
  </si>
  <si>
    <t>FA13</t>
  </si>
  <si>
    <t>Кран шаровый Zegor  прямой со сгоном полнопроходной Pn40 латунь никель 1" вн-нар бабочка (10/40шт)</t>
  </si>
  <si>
    <t>1 302.21 руб.</t>
  </si>
  <si>
    <t>ZGR-000023</t>
  </si>
  <si>
    <t>FAL11</t>
  </si>
  <si>
    <t>Кран шаровый Zegor  угловой со сгоном полнопроход Pn40 латунь никель 1/2" вн-нар бабочка (15/90шт)</t>
  </si>
  <si>
    <t>541.06 руб.</t>
  </si>
  <si>
    <t>ZGR-000024</t>
  </si>
  <si>
    <t>FAL12</t>
  </si>
  <si>
    <t>Кран шаровый Zegor  угловой со сгоном полнопроход Pn40 латунь никель 3/4" вн-нар бабочка (15/60шт)</t>
  </si>
  <si>
    <t>883.47 руб.</t>
  </si>
  <si>
    <t>ZGR-000025</t>
  </si>
  <si>
    <t>FAO11</t>
  </si>
  <si>
    <t>Кран шаровый Zegor  прямой со сгоном с доп.уплот. Pn40 латунь ник 1/2" вн-нар белая бабочка (15/</t>
  </si>
  <si>
    <t>560.42 руб.</t>
  </si>
  <si>
    <t>ZGR-000026</t>
  </si>
  <si>
    <t>FAO12</t>
  </si>
  <si>
    <t>Кран шаровый Zegor  прямой со сгоном с доп.уплот. Pn40 латунь ник 3/4" вн-нар белая бабочка (15/</t>
  </si>
  <si>
    <t>845.67 руб.</t>
  </si>
  <si>
    <t>ZGR-000027</t>
  </si>
  <si>
    <t>FAOL11</t>
  </si>
  <si>
    <t>Кран шаровый Zegor  угловой со сгоном с доп.уплот. Pn40 латунь ник 1/2" вн-нар белая бабочка (15</t>
  </si>
  <si>
    <t>619.66 руб.</t>
  </si>
  <si>
    <t>ZGR-000028</t>
  </si>
  <si>
    <t>FAOL12</t>
  </si>
  <si>
    <t>Кран шаровый Zegor  угловой со сгоном с доп.уплот. Pn40 латунь ник 3/4" вн-нар белая бабочка (15</t>
  </si>
  <si>
    <t>1 136.00 руб.</t>
  </si>
  <si>
    <t>ZGR-000031</t>
  </si>
  <si>
    <t>FS11</t>
  </si>
  <si>
    <t>Кран шаровый Zegor  с дренаж и воздухоотвод. полнопроходной Pn40 латунь никель 1/2" вн-вн ручка (15/</t>
  </si>
  <si>
    <t>343.97 руб.</t>
  </si>
  <si>
    <t>ZGR-000032</t>
  </si>
  <si>
    <t>FS12</t>
  </si>
  <si>
    <t>Кран шаровый Zegor  с дренаж и воздухоотвод. полнопроходной Pn40 латунь никель 3/4" вн-вн ручка (15/</t>
  </si>
  <si>
    <t>567.53 руб.</t>
  </si>
  <si>
    <t>ZGR-000033</t>
  </si>
  <si>
    <t>FS13</t>
  </si>
  <si>
    <t>Кран шаровый Zegor  с дренаж и воздухоотвод. полнопроходной Pn40 латунь никель 1" вн-вн ручка (7/42ш</t>
  </si>
  <si>
    <t>862.74 руб.</t>
  </si>
  <si>
    <t>ZGR-000034</t>
  </si>
  <si>
    <t>FS14</t>
  </si>
  <si>
    <t>Кран шаровый Zegor  с дренаж и воздухоотвод. полнопроходной Pn40 латунь никель 11/4" вн-вн ручка (8/</t>
  </si>
  <si>
    <t>1 197.11 руб.</t>
  </si>
  <si>
    <t>ZGR-000035</t>
  </si>
  <si>
    <t>FUB11</t>
  </si>
  <si>
    <t>Кран шаровый Zegor  прямой с накидной гайкой Pn40 латунь никель 1/2" вн-вн бабочка (25/1</t>
  </si>
  <si>
    <t>457.62 руб.</t>
  </si>
  <si>
    <t>ZGR-000036</t>
  </si>
  <si>
    <t>FUB12</t>
  </si>
  <si>
    <t>Кран шаровый прямой с накидной гайкой Pn40 латунь никель 3/4" вн-вн бабочка (20/1</t>
  </si>
  <si>
    <t>635.75 руб.</t>
  </si>
  <si>
    <t>ZGR-000037</t>
  </si>
  <si>
    <t>FUN11</t>
  </si>
  <si>
    <t>Кран шаровый Zegor  прямой с накидной гайкой Pn40 латунь никель 1/2" вн-нар бабочка (25/</t>
  </si>
  <si>
    <t>427.81 руб.</t>
  </si>
  <si>
    <t>ZGR-000038</t>
  </si>
  <si>
    <t>FUN12</t>
  </si>
  <si>
    <t>Кран шаровый Zegor  прямой с накидной гайкой Pn40 латунь никель 3/4" вн-нар бабочка (20/</t>
  </si>
  <si>
    <t>592.57 руб.</t>
  </si>
  <si>
    <t>ZGR-000039</t>
  </si>
  <si>
    <t>FUBL11</t>
  </si>
  <si>
    <t>Кран шаровый Zegor  угловой с накидной гайкой Pn40 латунь никель 1/2" вн-вн бабочка (20/</t>
  </si>
  <si>
    <t>526.09 руб.</t>
  </si>
  <si>
    <t>ZGR-000040</t>
  </si>
  <si>
    <t>FUBL12</t>
  </si>
  <si>
    <t>Кран шаровый Zegor  угловой с накидной гайкой Pn40 латунь никель 3/4" вн-вн бабочка (15/</t>
  </si>
  <si>
    <t>725.54 руб.</t>
  </si>
  <si>
    <t>ZGR-000041</t>
  </si>
  <si>
    <t>FNL11</t>
  </si>
  <si>
    <t>Кран шаровый Zegor  угловой с накидной гайкой Pn40 латунь никель 1/2" вн-нар бабочка (25</t>
  </si>
  <si>
    <t>399.92 руб.</t>
  </si>
  <si>
    <t>ZGR-000042</t>
  </si>
  <si>
    <t>FNL12</t>
  </si>
  <si>
    <t>Кран шаровый Zegor  угловой с накидной гайкой Pn40 латунь никель 3/4" вн-нар бабочка (20</t>
  </si>
  <si>
    <t>561.97 руб.</t>
  </si>
  <si>
    <t>ZGR-000124</t>
  </si>
  <si>
    <t>FNN12</t>
  </si>
  <si>
    <t>Кран шаровый Zegor  полнопроходной Pn40 латунь никель 3/4" нар-нар бабочка (15/90шт)</t>
  </si>
  <si>
    <t>603.57 руб.</t>
  </si>
  <si>
    <t>ZGR-000128</t>
  </si>
  <si>
    <t>FNN13</t>
  </si>
  <si>
    <t>Кран шаровый Zegor  полнопроходной Pn40 латунь никель 1" нар-нар бабочка (15/90шт)</t>
  </si>
  <si>
    <t>1 032.82 руб.</t>
  </si>
  <si>
    <t>ZGR-000133</t>
  </si>
  <si>
    <t>FAL13</t>
  </si>
  <si>
    <t>Кран шаровый Zegor  угловой со сгоном полнопроходной Pn40 латунь никель 1" вн-нар бабочка (5/30шт)</t>
  </si>
  <si>
    <t>1 719.90 руб.</t>
  </si>
  <si>
    <t>ZGR-000197</t>
  </si>
  <si>
    <t>FAO01</t>
  </si>
  <si>
    <t>Кран шаровый Zegor  УСИЛЕННЫЙ PN50 прямой со сгоном с доп.уплот. 1/2" вн-нар (15/90шт)</t>
  </si>
  <si>
    <t>620.57 руб.</t>
  </si>
  <si>
    <t>ZGR-000198</t>
  </si>
  <si>
    <t>FAO02</t>
  </si>
  <si>
    <t>Кран шаровый Zegor  УСИЛЕННЫЙ PN50 прямой со сгоном с доп.уплот. 3/4" вн-нар (10/60шт)</t>
  </si>
  <si>
    <t>887.33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</si>
</sst>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6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SUM(J2:J46)</f>
        <v>0</v>
      </c>
      <c r="K1" s="4" t="s">
        <v>9</v>
      </c>
      <c r="L1" s="5"/>
    </row>
    <row r="2" spans="1:12">
      <c r="A2" s="1"/>
      <c r="B2" s="1">
        <v>833140</v>
      </c>
      <c r="C2" s="1" t="s">
        <v>10</v>
      </c>
      <c r="D2" s="1" t="s">
        <v>11</v>
      </c>
      <c r="E2" s="3" t="s">
        <v>12</v>
      </c>
      <c r="F2" s="1" t="s">
        <v>13</v>
      </c>
      <c r="G2" s="1" t="s">
        <v>14</v>
      </c>
      <c r="H2" s="1">
        <v>0</v>
      </c>
      <c r="I2" s="1">
        <v>0</v>
      </c>
      <c r="J2" s="1" t="s">
        <v>15</v>
      </c>
      <c r="K2" s="2"/>
      <c r="L2" s="5">
        <f>K2*390.89</f>
        <v>0</v>
      </c>
    </row>
    <row r="3" spans="1:12">
      <c r="A3" s="1"/>
      <c r="B3" s="1">
        <v>833141</v>
      </c>
      <c r="C3" s="1" t="s">
        <v>16</v>
      </c>
      <c r="D3" s="1" t="s">
        <v>17</v>
      </c>
      <c r="E3" s="3" t="s">
        <v>18</v>
      </c>
      <c r="F3" s="1" t="s">
        <v>19</v>
      </c>
      <c r="G3" s="1" t="s">
        <v>20</v>
      </c>
      <c r="H3" s="1">
        <v>0</v>
      </c>
      <c r="I3" s="1">
        <v>0</v>
      </c>
      <c r="J3" s="1" t="s">
        <v>15</v>
      </c>
      <c r="K3" s="2"/>
      <c r="L3" s="5">
        <f>K3*576.12</f>
        <v>0</v>
      </c>
    </row>
    <row r="4" spans="1:12">
      <c r="A4" s="1"/>
      <c r="B4" s="1">
        <v>833142</v>
      </c>
      <c r="C4" s="1" t="s">
        <v>21</v>
      </c>
      <c r="D4" s="1" t="s">
        <v>22</v>
      </c>
      <c r="E4" s="3" t="s">
        <v>23</v>
      </c>
      <c r="F4" s="1" t="s">
        <v>24</v>
      </c>
      <c r="G4" s="1" t="s">
        <v>20</v>
      </c>
      <c r="H4" s="1">
        <v>0</v>
      </c>
      <c r="I4" s="1">
        <v>0</v>
      </c>
      <c r="J4" s="1" t="s">
        <v>15</v>
      </c>
      <c r="K4" s="2"/>
      <c r="L4" s="5">
        <f>K4*766.48</f>
        <v>0</v>
      </c>
    </row>
    <row r="5" spans="1:12">
      <c r="A5" s="1"/>
      <c r="B5" s="1">
        <v>833143</v>
      </c>
      <c r="C5" s="1" t="s">
        <v>25</v>
      </c>
      <c r="D5" s="1" t="s">
        <v>26</v>
      </c>
      <c r="E5" s="3" t="s">
        <v>27</v>
      </c>
      <c r="F5" s="1" t="s">
        <v>28</v>
      </c>
      <c r="G5" s="1">
        <v>2</v>
      </c>
      <c r="H5" s="1">
        <v>0</v>
      </c>
      <c r="I5" s="1">
        <v>0</v>
      </c>
      <c r="J5" s="1" t="s">
        <v>15</v>
      </c>
      <c r="K5" s="2"/>
      <c r="L5" s="5">
        <f>K5*413.22</f>
        <v>0</v>
      </c>
    </row>
    <row r="6" spans="1:12">
      <c r="A6" s="1"/>
      <c r="B6" s="1">
        <v>833144</v>
      </c>
      <c r="C6" s="1" t="s">
        <v>29</v>
      </c>
      <c r="D6" s="1" t="s">
        <v>30</v>
      </c>
      <c r="E6" s="3" t="s">
        <v>31</v>
      </c>
      <c r="F6" s="1" t="s">
        <v>32</v>
      </c>
      <c r="G6" s="1" t="s">
        <v>33</v>
      </c>
      <c r="H6" s="1">
        <v>0</v>
      </c>
      <c r="I6" s="1">
        <v>0</v>
      </c>
      <c r="J6" s="1" t="s">
        <v>15</v>
      </c>
      <c r="K6" s="2"/>
      <c r="L6" s="5">
        <f>K6*598.72</f>
        <v>0</v>
      </c>
    </row>
    <row r="7" spans="1:12">
      <c r="A7" s="1"/>
      <c r="B7" s="1">
        <v>833145</v>
      </c>
      <c r="C7" s="1" t="s">
        <v>34</v>
      </c>
      <c r="D7" s="1" t="s">
        <v>35</v>
      </c>
      <c r="E7" s="3" t="s">
        <v>36</v>
      </c>
      <c r="F7" s="1" t="s">
        <v>37</v>
      </c>
      <c r="G7" s="1">
        <v>3</v>
      </c>
      <c r="H7" s="1">
        <v>0</v>
      </c>
      <c r="I7" s="1">
        <v>0</v>
      </c>
      <c r="J7" s="1" t="s">
        <v>15</v>
      </c>
      <c r="K7" s="2"/>
      <c r="L7" s="5">
        <f>K7*900.01</f>
        <v>0</v>
      </c>
    </row>
    <row r="8" spans="1:12">
      <c r="A8" s="1"/>
      <c r="B8" s="1">
        <v>833146</v>
      </c>
      <c r="C8" s="1" t="s">
        <v>38</v>
      </c>
      <c r="D8" s="1" t="s">
        <v>39</v>
      </c>
      <c r="E8" s="3" t="s">
        <v>40</v>
      </c>
      <c r="F8" s="1" t="s">
        <v>41</v>
      </c>
      <c r="G8" s="1" t="s">
        <v>14</v>
      </c>
      <c r="H8" s="1">
        <v>0</v>
      </c>
      <c r="I8" s="1">
        <v>0</v>
      </c>
      <c r="J8" s="1" t="s">
        <v>15</v>
      </c>
      <c r="K8" s="2"/>
      <c r="L8" s="5">
        <f>K8*398.29</f>
        <v>0</v>
      </c>
    </row>
    <row r="9" spans="1:12">
      <c r="A9" s="1"/>
      <c r="B9" s="1">
        <v>833147</v>
      </c>
      <c r="C9" s="1" t="s">
        <v>42</v>
      </c>
      <c r="D9" s="1" t="s">
        <v>43</v>
      </c>
      <c r="E9" s="3" t="s">
        <v>44</v>
      </c>
      <c r="F9" s="1" t="s">
        <v>45</v>
      </c>
      <c r="G9" s="1" t="s">
        <v>46</v>
      </c>
      <c r="H9" s="1">
        <v>0</v>
      </c>
      <c r="I9" s="1">
        <v>0</v>
      </c>
      <c r="J9" s="1" t="s">
        <v>15</v>
      </c>
      <c r="K9" s="2"/>
      <c r="L9" s="5">
        <f>K9*427.99</f>
        <v>0</v>
      </c>
    </row>
    <row r="10" spans="1:12">
      <c r="A10" s="1"/>
      <c r="B10" s="1">
        <v>833148</v>
      </c>
      <c r="C10" s="1" t="s">
        <v>47</v>
      </c>
      <c r="D10" s="1" t="s">
        <v>48</v>
      </c>
      <c r="E10" s="3" t="s">
        <v>49</v>
      </c>
      <c r="F10" s="1" t="s">
        <v>50</v>
      </c>
      <c r="G10" s="1" t="s">
        <v>46</v>
      </c>
      <c r="H10" s="1">
        <v>0</v>
      </c>
      <c r="I10" s="1">
        <v>0</v>
      </c>
      <c r="J10" s="1" t="s">
        <v>15</v>
      </c>
      <c r="K10" s="2"/>
      <c r="L10" s="5">
        <f>K10*609.91</f>
        <v>0</v>
      </c>
    </row>
    <row r="11" spans="1:12">
      <c r="A11" s="1"/>
      <c r="B11" s="1">
        <v>833149</v>
      </c>
      <c r="C11" s="1" t="s">
        <v>51</v>
      </c>
      <c r="D11" s="1" t="s">
        <v>52</v>
      </c>
      <c r="E11" s="3" t="s">
        <v>53</v>
      </c>
      <c r="F11" s="1" t="s">
        <v>54</v>
      </c>
      <c r="G11" s="1" t="s">
        <v>33</v>
      </c>
      <c r="H11" s="1">
        <v>0</v>
      </c>
      <c r="I11" s="1">
        <v>0</v>
      </c>
      <c r="J11" s="1" t="s">
        <v>15</v>
      </c>
      <c r="K11" s="2"/>
      <c r="L11" s="5">
        <f>K11*905.93</f>
        <v>0</v>
      </c>
    </row>
    <row r="12" spans="1:12">
      <c r="A12" s="1"/>
      <c r="B12" s="1">
        <v>833150</v>
      </c>
      <c r="C12" s="1" t="s">
        <v>55</v>
      </c>
      <c r="D12" s="1" t="s">
        <v>56</v>
      </c>
      <c r="E12" s="3" t="s">
        <v>57</v>
      </c>
      <c r="F12" s="1" t="s">
        <v>58</v>
      </c>
      <c r="G12" s="1" t="s">
        <v>46</v>
      </c>
      <c r="H12" s="1">
        <v>0</v>
      </c>
      <c r="I12" s="1">
        <v>0</v>
      </c>
      <c r="J12" s="1" t="s">
        <v>15</v>
      </c>
      <c r="K12" s="2"/>
      <c r="L12" s="5">
        <f>K12*1246.80</f>
        <v>0</v>
      </c>
    </row>
    <row r="13" spans="1:12">
      <c r="A13" s="1"/>
      <c r="B13" s="1">
        <v>833151</v>
      </c>
      <c r="C13" s="1" t="s">
        <v>59</v>
      </c>
      <c r="D13" s="1" t="s">
        <v>60</v>
      </c>
      <c r="E13" s="3" t="s">
        <v>61</v>
      </c>
      <c r="F13" s="1" t="s">
        <v>62</v>
      </c>
      <c r="G13" s="1" t="s">
        <v>20</v>
      </c>
      <c r="H13" s="1">
        <v>0</v>
      </c>
      <c r="I13" s="1">
        <v>0</v>
      </c>
      <c r="J13" s="1" t="s">
        <v>15</v>
      </c>
      <c r="K13" s="2"/>
      <c r="L13" s="5">
        <f>K13*2031.12</f>
        <v>0</v>
      </c>
    </row>
    <row r="14" spans="1:12">
      <c r="A14" s="1"/>
      <c r="B14" s="1">
        <v>833152</v>
      </c>
      <c r="C14" s="1" t="s">
        <v>63</v>
      </c>
      <c r="D14" s="1" t="s">
        <v>64</v>
      </c>
      <c r="E14" s="3" t="s">
        <v>65</v>
      </c>
      <c r="F14" s="1" t="s">
        <v>66</v>
      </c>
      <c r="G14" s="1">
        <v>0</v>
      </c>
      <c r="H14" s="1">
        <v>0</v>
      </c>
      <c r="I14" s="1">
        <v>0</v>
      </c>
      <c r="J14" s="1" t="s">
        <v>15</v>
      </c>
      <c r="K14" s="2"/>
      <c r="L14" s="5">
        <f>K14*3068.46</f>
        <v>0</v>
      </c>
    </row>
    <row r="15" spans="1:12">
      <c r="A15" s="1"/>
      <c r="B15" s="1">
        <v>833153</v>
      </c>
      <c r="C15" s="1" t="s">
        <v>67</v>
      </c>
      <c r="D15" s="1" t="s">
        <v>68</v>
      </c>
      <c r="E15" s="3" t="s">
        <v>69</v>
      </c>
      <c r="F15" s="1" t="s">
        <v>70</v>
      </c>
      <c r="G15" s="1">
        <v>4</v>
      </c>
      <c r="H15" s="1">
        <v>0</v>
      </c>
      <c r="I15" s="1">
        <v>0</v>
      </c>
      <c r="J15" s="1" t="s">
        <v>15</v>
      </c>
      <c r="K15" s="2"/>
      <c r="L15" s="5">
        <f>K15*362.39</f>
        <v>0</v>
      </c>
    </row>
    <row r="16" spans="1:12">
      <c r="A16" s="1"/>
      <c r="B16" s="1">
        <v>833154</v>
      </c>
      <c r="C16" s="1" t="s">
        <v>71</v>
      </c>
      <c r="D16" s="1" t="s">
        <v>72</v>
      </c>
      <c r="E16" s="3" t="s">
        <v>73</v>
      </c>
      <c r="F16" s="1" t="s">
        <v>74</v>
      </c>
      <c r="G16" s="1" t="s">
        <v>46</v>
      </c>
      <c r="H16" s="1">
        <v>0</v>
      </c>
      <c r="I16" s="1">
        <v>0</v>
      </c>
      <c r="J16" s="1" t="s">
        <v>15</v>
      </c>
      <c r="K16" s="2"/>
      <c r="L16" s="5">
        <f>K16*597.87</f>
        <v>0</v>
      </c>
    </row>
    <row r="17" spans="1:12">
      <c r="A17" s="1"/>
      <c r="B17" s="1">
        <v>833155</v>
      </c>
      <c r="C17" s="1" t="s">
        <v>75</v>
      </c>
      <c r="D17" s="1" t="s">
        <v>76</v>
      </c>
      <c r="E17" s="3" t="s">
        <v>77</v>
      </c>
      <c r="F17" s="1" t="s">
        <v>78</v>
      </c>
      <c r="G17" s="1" t="s">
        <v>33</v>
      </c>
      <c r="H17" s="1">
        <v>0</v>
      </c>
      <c r="I17" s="1">
        <v>0</v>
      </c>
      <c r="J17" s="1" t="s">
        <v>15</v>
      </c>
      <c r="K17" s="2"/>
      <c r="L17" s="5">
        <f>K17*982.80</f>
        <v>0</v>
      </c>
    </row>
    <row r="18" spans="1:12">
      <c r="A18" s="1"/>
      <c r="B18" s="1">
        <v>833156</v>
      </c>
      <c r="C18" s="1" t="s">
        <v>79</v>
      </c>
      <c r="D18" s="1" t="s">
        <v>80</v>
      </c>
      <c r="E18" s="3" t="s">
        <v>81</v>
      </c>
      <c r="F18" s="1" t="s">
        <v>82</v>
      </c>
      <c r="G18" s="1">
        <v>0</v>
      </c>
      <c r="H18" s="1">
        <v>0</v>
      </c>
      <c r="I18" s="1">
        <v>0</v>
      </c>
      <c r="J18" s="1" t="s">
        <v>15</v>
      </c>
      <c r="K18" s="2"/>
      <c r="L18" s="5">
        <f>K18*1474.20</f>
        <v>0</v>
      </c>
    </row>
    <row r="19" spans="1:12">
      <c r="A19" s="1"/>
      <c r="B19" s="1">
        <v>833157</v>
      </c>
      <c r="C19" s="1" t="s">
        <v>83</v>
      </c>
      <c r="D19" s="1" t="s">
        <v>84</v>
      </c>
      <c r="E19" s="3" t="s">
        <v>85</v>
      </c>
      <c r="F19" s="1" t="s">
        <v>86</v>
      </c>
      <c r="G19" s="1" t="s">
        <v>46</v>
      </c>
      <c r="H19" s="1">
        <v>0</v>
      </c>
      <c r="I19" s="1">
        <v>0</v>
      </c>
      <c r="J19" s="1" t="s">
        <v>15</v>
      </c>
      <c r="K19" s="2"/>
      <c r="L19" s="5">
        <f>K19*2110.79</f>
        <v>0</v>
      </c>
    </row>
    <row r="20" spans="1:12">
      <c r="A20" s="1"/>
      <c r="B20" s="1">
        <v>833158</v>
      </c>
      <c r="C20" s="1" t="s">
        <v>87</v>
      </c>
      <c r="D20" s="1" t="s">
        <v>88</v>
      </c>
      <c r="E20" s="3" t="s">
        <v>89</v>
      </c>
      <c r="F20" s="1" t="s">
        <v>90</v>
      </c>
      <c r="G20" s="1">
        <v>1</v>
      </c>
      <c r="H20" s="1">
        <v>0</v>
      </c>
      <c r="I20" s="1">
        <v>0</v>
      </c>
      <c r="J20" s="1" t="s">
        <v>15</v>
      </c>
      <c r="K20" s="2"/>
      <c r="L20" s="5">
        <f>K20*3387.77</f>
        <v>0</v>
      </c>
    </row>
    <row r="21" spans="1:12">
      <c r="A21" s="1"/>
      <c r="B21" s="1">
        <v>833159</v>
      </c>
      <c r="C21" s="1" t="s">
        <v>91</v>
      </c>
      <c r="D21" s="1" t="s">
        <v>92</v>
      </c>
      <c r="E21" s="3" t="s">
        <v>93</v>
      </c>
      <c r="F21" s="1" t="s">
        <v>94</v>
      </c>
      <c r="G21" s="1" t="s">
        <v>14</v>
      </c>
      <c r="H21" s="1">
        <v>0</v>
      </c>
      <c r="I21" s="1">
        <v>0</v>
      </c>
      <c r="J21" s="1" t="s">
        <v>15</v>
      </c>
      <c r="K21" s="2"/>
      <c r="L21" s="5">
        <f>K21*547.24</f>
        <v>0</v>
      </c>
    </row>
    <row r="22" spans="1:12">
      <c r="A22" s="1"/>
      <c r="B22" s="1">
        <v>833160</v>
      </c>
      <c r="C22" s="1" t="s">
        <v>95</v>
      </c>
      <c r="D22" s="1" t="s">
        <v>96</v>
      </c>
      <c r="E22" s="3" t="s">
        <v>97</v>
      </c>
      <c r="F22" s="1" t="s">
        <v>98</v>
      </c>
      <c r="G22" s="1" t="s">
        <v>14</v>
      </c>
      <c r="H22" s="1">
        <v>0</v>
      </c>
      <c r="I22" s="1">
        <v>0</v>
      </c>
      <c r="J22" s="1" t="s">
        <v>15</v>
      </c>
      <c r="K22" s="2"/>
      <c r="L22" s="5">
        <f>K22*795.73</f>
        <v>0</v>
      </c>
    </row>
    <row r="23" spans="1:12">
      <c r="A23" s="1"/>
      <c r="B23" s="1">
        <v>833161</v>
      </c>
      <c r="C23" s="1" t="s">
        <v>99</v>
      </c>
      <c r="D23" s="1" t="s">
        <v>100</v>
      </c>
      <c r="E23" s="3" t="s">
        <v>101</v>
      </c>
      <c r="F23" s="1" t="s">
        <v>102</v>
      </c>
      <c r="G23" s="1">
        <v>0</v>
      </c>
      <c r="H23" s="1">
        <v>0</v>
      </c>
      <c r="I23" s="1">
        <v>0</v>
      </c>
      <c r="J23" s="1" t="s">
        <v>15</v>
      </c>
      <c r="K23" s="2"/>
      <c r="L23" s="5">
        <f>K23*1302.21</f>
        <v>0</v>
      </c>
    </row>
    <row r="24" spans="1:12">
      <c r="A24" s="1"/>
      <c r="B24" s="1">
        <v>833162</v>
      </c>
      <c r="C24" s="1" t="s">
        <v>103</v>
      </c>
      <c r="D24" s="1" t="s">
        <v>104</v>
      </c>
      <c r="E24" s="3" t="s">
        <v>105</v>
      </c>
      <c r="F24" s="1" t="s">
        <v>106</v>
      </c>
      <c r="G24" s="1" t="s">
        <v>33</v>
      </c>
      <c r="H24" s="1">
        <v>0</v>
      </c>
      <c r="I24" s="1">
        <v>0</v>
      </c>
      <c r="J24" s="1" t="s">
        <v>15</v>
      </c>
      <c r="K24" s="2"/>
      <c r="L24" s="5">
        <f>K24*541.06</f>
        <v>0</v>
      </c>
    </row>
    <row r="25" spans="1:12">
      <c r="A25" s="1"/>
      <c r="B25" s="1">
        <v>833163</v>
      </c>
      <c r="C25" s="1" t="s">
        <v>107</v>
      </c>
      <c r="D25" s="1" t="s">
        <v>108</v>
      </c>
      <c r="E25" s="3" t="s">
        <v>109</v>
      </c>
      <c r="F25" s="1" t="s">
        <v>110</v>
      </c>
      <c r="G25" s="1">
        <v>10</v>
      </c>
      <c r="H25" s="1">
        <v>0</v>
      </c>
      <c r="I25" s="1">
        <v>0</v>
      </c>
      <c r="J25" s="1" t="s">
        <v>15</v>
      </c>
      <c r="K25" s="2"/>
      <c r="L25" s="5">
        <f>K25*883.47</f>
        <v>0</v>
      </c>
    </row>
    <row r="26" spans="1:12">
      <c r="A26" s="1"/>
      <c r="B26" s="1">
        <v>833164</v>
      </c>
      <c r="C26" s="1" t="s">
        <v>111</v>
      </c>
      <c r="D26" s="1" t="s">
        <v>112</v>
      </c>
      <c r="E26" s="3" t="s">
        <v>113</v>
      </c>
      <c r="F26" s="1" t="s">
        <v>114</v>
      </c>
      <c r="G26" s="1" t="s">
        <v>46</v>
      </c>
      <c r="H26" s="1">
        <v>0</v>
      </c>
      <c r="I26" s="1">
        <v>0</v>
      </c>
      <c r="J26" s="1" t="s">
        <v>15</v>
      </c>
      <c r="K26" s="2"/>
      <c r="L26" s="5">
        <f>K26*560.42</f>
        <v>0</v>
      </c>
    </row>
    <row r="27" spans="1:12">
      <c r="A27" s="1"/>
      <c r="B27" s="1">
        <v>833165</v>
      </c>
      <c r="C27" s="1" t="s">
        <v>115</v>
      </c>
      <c r="D27" s="1" t="s">
        <v>116</v>
      </c>
      <c r="E27" s="3" t="s">
        <v>117</v>
      </c>
      <c r="F27" s="1" t="s">
        <v>118</v>
      </c>
      <c r="G27" s="1">
        <v>0</v>
      </c>
      <c r="H27" s="1">
        <v>0</v>
      </c>
      <c r="I27" s="1">
        <v>0</v>
      </c>
      <c r="J27" s="1" t="s">
        <v>15</v>
      </c>
      <c r="K27" s="2"/>
      <c r="L27" s="5">
        <f>K27*845.67</f>
        <v>0</v>
      </c>
    </row>
    <row r="28" spans="1:12">
      <c r="A28" s="1"/>
      <c r="B28" s="1">
        <v>833166</v>
      </c>
      <c r="C28" s="1" t="s">
        <v>119</v>
      </c>
      <c r="D28" s="1" t="s">
        <v>120</v>
      </c>
      <c r="E28" s="3" t="s">
        <v>121</v>
      </c>
      <c r="F28" s="1" t="s">
        <v>122</v>
      </c>
      <c r="G28" s="1">
        <v>9</v>
      </c>
      <c r="H28" s="1">
        <v>0</v>
      </c>
      <c r="I28" s="1">
        <v>0</v>
      </c>
      <c r="J28" s="1" t="s">
        <v>15</v>
      </c>
      <c r="K28" s="2"/>
      <c r="L28" s="5">
        <f>K28*619.66</f>
        <v>0</v>
      </c>
    </row>
    <row r="29" spans="1:12">
      <c r="A29" s="1"/>
      <c r="B29" s="1">
        <v>833167</v>
      </c>
      <c r="C29" s="1" t="s">
        <v>123</v>
      </c>
      <c r="D29" s="1" t="s">
        <v>124</v>
      </c>
      <c r="E29" s="3" t="s">
        <v>125</v>
      </c>
      <c r="F29" s="1" t="s">
        <v>126</v>
      </c>
      <c r="G29" s="1" t="s">
        <v>33</v>
      </c>
      <c r="H29" s="1">
        <v>0</v>
      </c>
      <c r="I29" s="1">
        <v>0</v>
      </c>
      <c r="J29" s="1" t="s">
        <v>15</v>
      </c>
      <c r="K29" s="2"/>
      <c r="L29" s="5">
        <f>K29*1136.00</f>
        <v>0</v>
      </c>
    </row>
    <row r="30" spans="1:12">
      <c r="A30" s="1"/>
      <c r="B30" s="1">
        <v>833170</v>
      </c>
      <c r="C30" s="1" t="s">
        <v>127</v>
      </c>
      <c r="D30" s="1" t="s">
        <v>128</v>
      </c>
      <c r="E30" s="3" t="s">
        <v>129</v>
      </c>
      <c r="F30" s="1" t="s">
        <v>130</v>
      </c>
      <c r="G30" s="1" t="s">
        <v>46</v>
      </c>
      <c r="H30" s="1">
        <v>0</v>
      </c>
      <c r="I30" s="1">
        <v>0</v>
      </c>
      <c r="J30" s="1" t="s">
        <v>15</v>
      </c>
      <c r="K30" s="2"/>
      <c r="L30" s="5">
        <f>K30*343.97</f>
        <v>0</v>
      </c>
    </row>
    <row r="31" spans="1:12">
      <c r="A31" s="1"/>
      <c r="B31" s="1">
        <v>833171</v>
      </c>
      <c r="C31" s="1" t="s">
        <v>131</v>
      </c>
      <c r="D31" s="1" t="s">
        <v>132</v>
      </c>
      <c r="E31" s="3" t="s">
        <v>133</v>
      </c>
      <c r="F31" s="1" t="s">
        <v>134</v>
      </c>
      <c r="G31" s="1">
        <v>0</v>
      </c>
      <c r="H31" s="1">
        <v>0</v>
      </c>
      <c r="I31" s="1">
        <v>0</v>
      </c>
      <c r="J31" s="1" t="s">
        <v>15</v>
      </c>
      <c r="K31" s="2"/>
      <c r="L31" s="5">
        <f>K31*567.53</f>
        <v>0</v>
      </c>
    </row>
    <row r="32" spans="1:12">
      <c r="A32" s="1"/>
      <c r="B32" s="1">
        <v>833172</v>
      </c>
      <c r="C32" s="1" t="s">
        <v>135</v>
      </c>
      <c r="D32" s="1" t="s">
        <v>136</v>
      </c>
      <c r="E32" s="3" t="s">
        <v>137</v>
      </c>
      <c r="F32" s="1" t="s">
        <v>138</v>
      </c>
      <c r="G32" s="1">
        <v>7</v>
      </c>
      <c r="H32" s="1">
        <v>0</v>
      </c>
      <c r="I32" s="1">
        <v>0</v>
      </c>
      <c r="J32" s="1" t="s">
        <v>15</v>
      </c>
      <c r="K32" s="2"/>
      <c r="L32" s="5">
        <f>K32*862.74</f>
        <v>0</v>
      </c>
    </row>
    <row r="33" spans="1:12">
      <c r="A33" s="1"/>
      <c r="B33" s="1">
        <v>833173</v>
      </c>
      <c r="C33" s="1" t="s">
        <v>139</v>
      </c>
      <c r="D33" s="1" t="s">
        <v>140</v>
      </c>
      <c r="E33" s="3" t="s">
        <v>141</v>
      </c>
      <c r="F33" s="1" t="s">
        <v>142</v>
      </c>
      <c r="G33" s="1">
        <v>4</v>
      </c>
      <c r="H33" s="1">
        <v>0</v>
      </c>
      <c r="I33" s="1">
        <v>0</v>
      </c>
      <c r="J33" s="1" t="s">
        <v>15</v>
      </c>
      <c r="K33" s="2"/>
      <c r="L33" s="5">
        <f>K33*1197.11</f>
        <v>0</v>
      </c>
    </row>
    <row r="34" spans="1:12">
      <c r="A34" s="1"/>
      <c r="B34" s="1">
        <v>833174</v>
      </c>
      <c r="C34" s="1" t="s">
        <v>143</v>
      </c>
      <c r="D34" s="1" t="s">
        <v>144</v>
      </c>
      <c r="E34" s="3" t="s">
        <v>145</v>
      </c>
      <c r="F34" s="1" t="s">
        <v>146</v>
      </c>
      <c r="G34" s="1" t="s">
        <v>14</v>
      </c>
      <c r="H34" s="1">
        <v>0</v>
      </c>
      <c r="I34" s="1">
        <v>0</v>
      </c>
      <c r="J34" s="1" t="s">
        <v>15</v>
      </c>
      <c r="K34" s="2"/>
      <c r="L34" s="5">
        <f>K34*457.62</f>
        <v>0</v>
      </c>
    </row>
    <row r="35" spans="1:12">
      <c r="A35" s="1"/>
      <c r="B35" s="1">
        <v>833175</v>
      </c>
      <c r="C35" s="1" t="s">
        <v>147</v>
      </c>
      <c r="D35" s="1" t="s">
        <v>148</v>
      </c>
      <c r="E35" s="3" t="s">
        <v>149</v>
      </c>
      <c r="F35" s="1" t="s">
        <v>150</v>
      </c>
      <c r="G35" s="1" t="s">
        <v>14</v>
      </c>
      <c r="H35" s="1">
        <v>0</v>
      </c>
      <c r="I35" s="1">
        <v>0</v>
      </c>
      <c r="J35" s="1" t="s">
        <v>15</v>
      </c>
      <c r="K35" s="2"/>
      <c r="L35" s="5">
        <f>K35*635.75</f>
        <v>0</v>
      </c>
    </row>
    <row r="36" spans="1:12">
      <c r="A36" s="1"/>
      <c r="B36" s="1">
        <v>833176</v>
      </c>
      <c r="C36" s="1" t="s">
        <v>151</v>
      </c>
      <c r="D36" s="1" t="s">
        <v>152</v>
      </c>
      <c r="E36" s="3" t="s">
        <v>153</v>
      </c>
      <c r="F36" s="1" t="s">
        <v>154</v>
      </c>
      <c r="G36" s="1">
        <v>6</v>
      </c>
      <c r="H36" s="1">
        <v>0</v>
      </c>
      <c r="I36" s="1">
        <v>0</v>
      </c>
      <c r="J36" s="1" t="s">
        <v>15</v>
      </c>
      <c r="K36" s="2"/>
      <c r="L36" s="5">
        <f>K36*427.81</f>
        <v>0</v>
      </c>
    </row>
    <row r="37" spans="1:12">
      <c r="A37" s="1"/>
      <c r="B37" s="1">
        <v>833177</v>
      </c>
      <c r="C37" s="1" t="s">
        <v>155</v>
      </c>
      <c r="D37" s="1" t="s">
        <v>156</v>
      </c>
      <c r="E37" s="3" t="s">
        <v>157</v>
      </c>
      <c r="F37" s="1" t="s">
        <v>158</v>
      </c>
      <c r="G37" s="1">
        <v>0</v>
      </c>
      <c r="H37" s="1">
        <v>0</v>
      </c>
      <c r="I37" s="1">
        <v>0</v>
      </c>
      <c r="J37" s="1" t="s">
        <v>15</v>
      </c>
      <c r="K37" s="2"/>
      <c r="L37" s="5">
        <f>K37*592.57</f>
        <v>0</v>
      </c>
    </row>
    <row r="38" spans="1:12">
      <c r="A38" s="1"/>
      <c r="B38" s="1">
        <v>833178</v>
      </c>
      <c r="C38" s="1" t="s">
        <v>159</v>
      </c>
      <c r="D38" s="1" t="s">
        <v>160</v>
      </c>
      <c r="E38" s="3" t="s">
        <v>161</v>
      </c>
      <c r="F38" s="1" t="s">
        <v>162</v>
      </c>
      <c r="G38" s="1" t="s">
        <v>33</v>
      </c>
      <c r="H38" s="1">
        <v>0</v>
      </c>
      <c r="I38" s="1">
        <v>0</v>
      </c>
      <c r="J38" s="1" t="s">
        <v>15</v>
      </c>
      <c r="K38" s="2"/>
      <c r="L38" s="5">
        <f>K38*526.09</f>
        <v>0</v>
      </c>
    </row>
    <row r="39" spans="1:12">
      <c r="A39" s="1"/>
      <c r="B39" s="1">
        <v>833179</v>
      </c>
      <c r="C39" s="1" t="s">
        <v>163</v>
      </c>
      <c r="D39" s="1" t="s">
        <v>164</v>
      </c>
      <c r="E39" s="3" t="s">
        <v>165</v>
      </c>
      <c r="F39" s="1" t="s">
        <v>166</v>
      </c>
      <c r="G39" s="1">
        <v>0</v>
      </c>
      <c r="H39" s="1">
        <v>0</v>
      </c>
      <c r="I39" s="1">
        <v>0</v>
      </c>
      <c r="J39" s="1" t="s">
        <v>15</v>
      </c>
      <c r="K39" s="2"/>
      <c r="L39" s="5">
        <f>K39*725.54</f>
        <v>0</v>
      </c>
    </row>
    <row r="40" spans="1:12">
      <c r="A40" s="1"/>
      <c r="B40" s="1">
        <v>833180</v>
      </c>
      <c r="C40" s="1" t="s">
        <v>167</v>
      </c>
      <c r="D40" s="1" t="s">
        <v>168</v>
      </c>
      <c r="E40" s="3" t="s">
        <v>169</v>
      </c>
      <c r="F40" s="1" t="s">
        <v>170</v>
      </c>
      <c r="G40" s="1" t="s">
        <v>33</v>
      </c>
      <c r="H40" s="1">
        <v>0</v>
      </c>
      <c r="I40" s="1">
        <v>0</v>
      </c>
      <c r="J40" s="1" t="s">
        <v>15</v>
      </c>
      <c r="K40" s="2"/>
      <c r="L40" s="5">
        <f>K40*399.92</f>
        <v>0</v>
      </c>
    </row>
    <row r="41" spans="1:12">
      <c r="A41" s="1"/>
      <c r="B41" s="1">
        <v>833181</v>
      </c>
      <c r="C41" s="1" t="s">
        <v>171</v>
      </c>
      <c r="D41" s="1" t="s">
        <v>172</v>
      </c>
      <c r="E41" s="3" t="s">
        <v>173</v>
      </c>
      <c r="F41" s="1" t="s">
        <v>174</v>
      </c>
      <c r="G41" s="1" t="s">
        <v>33</v>
      </c>
      <c r="H41" s="1">
        <v>0</v>
      </c>
      <c r="I41" s="1">
        <v>0</v>
      </c>
      <c r="J41" s="1" t="s">
        <v>15</v>
      </c>
      <c r="K41" s="2"/>
      <c r="L41" s="5">
        <f>K41*561.97</f>
        <v>0</v>
      </c>
    </row>
    <row r="42" spans="1:12">
      <c r="A42" s="1"/>
      <c r="B42" s="1">
        <v>837290</v>
      </c>
      <c r="C42" s="1" t="s">
        <v>175</v>
      </c>
      <c r="D42" s="1" t="s">
        <v>176</v>
      </c>
      <c r="E42" s="3" t="s">
        <v>177</v>
      </c>
      <c r="F42" s="1" t="s">
        <v>178</v>
      </c>
      <c r="G42" s="1" t="s">
        <v>46</v>
      </c>
      <c r="H42" s="1">
        <v>0</v>
      </c>
      <c r="I42" s="1">
        <v>0</v>
      </c>
      <c r="J42" s="1" t="s">
        <v>15</v>
      </c>
      <c r="K42" s="2"/>
      <c r="L42" s="5">
        <f>K42*603.57</f>
        <v>0</v>
      </c>
    </row>
    <row r="43" spans="1:12">
      <c r="A43" s="1"/>
      <c r="B43" s="1">
        <v>837294</v>
      </c>
      <c r="C43" s="1" t="s">
        <v>179</v>
      </c>
      <c r="D43" s="1" t="s">
        <v>180</v>
      </c>
      <c r="E43" s="3" t="s">
        <v>181</v>
      </c>
      <c r="F43" s="1" t="s">
        <v>182</v>
      </c>
      <c r="G43" s="1" t="s">
        <v>33</v>
      </c>
      <c r="H43" s="1">
        <v>0</v>
      </c>
      <c r="I43" s="1">
        <v>0</v>
      </c>
      <c r="J43" s="1" t="s">
        <v>15</v>
      </c>
      <c r="K43" s="2"/>
      <c r="L43" s="5">
        <f>K43*1032.82</f>
        <v>0</v>
      </c>
    </row>
    <row r="44" spans="1:12">
      <c r="A44" s="1"/>
      <c r="B44" s="1">
        <v>859024</v>
      </c>
      <c r="C44" s="1" t="s">
        <v>183</v>
      </c>
      <c r="D44" s="1" t="s">
        <v>184</v>
      </c>
      <c r="E44" s="3" t="s">
        <v>185</v>
      </c>
      <c r="F44" s="1" t="s">
        <v>186</v>
      </c>
      <c r="G44" s="1" t="s">
        <v>33</v>
      </c>
      <c r="H44" s="1">
        <v>0</v>
      </c>
      <c r="I44" s="1">
        <v>0</v>
      </c>
      <c r="J44" s="1" t="s">
        <v>15</v>
      </c>
      <c r="K44" s="2"/>
      <c r="L44" s="5">
        <f>K44*1719.90</f>
        <v>0</v>
      </c>
    </row>
    <row r="45" spans="1:12">
      <c r="A45" s="1"/>
      <c r="B45" s="1">
        <v>873437</v>
      </c>
      <c r="C45" s="1" t="s">
        <v>187</v>
      </c>
      <c r="D45" s="1" t="s">
        <v>188</v>
      </c>
      <c r="E45" s="3" t="s">
        <v>189</v>
      </c>
      <c r="F45" s="1" t="s">
        <v>190</v>
      </c>
      <c r="G45" s="1">
        <v>0</v>
      </c>
      <c r="H45" s="1">
        <v>0</v>
      </c>
      <c r="I45" s="1">
        <v>0</v>
      </c>
      <c r="J45" s="1" t="s">
        <v>15</v>
      </c>
      <c r="K45" s="2"/>
      <c r="L45" s="5">
        <f>K45*620.57</f>
        <v>0</v>
      </c>
    </row>
    <row r="46" spans="1:12">
      <c r="A46" s="1"/>
      <c r="B46" s="1">
        <v>873438</v>
      </c>
      <c r="C46" s="1" t="s">
        <v>191</v>
      </c>
      <c r="D46" s="1" t="s">
        <v>192</v>
      </c>
      <c r="E46" s="3" t="s">
        <v>193</v>
      </c>
      <c r="F46" s="1" t="s">
        <v>194</v>
      </c>
      <c r="G46" s="1">
        <v>1</v>
      </c>
      <c r="H46" s="1">
        <v>0</v>
      </c>
      <c r="I46" s="1">
        <v>0</v>
      </c>
      <c r="J46" s="1" t="s">
        <v>15</v>
      </c>
      <c r="K46" s="2"/>
      <c r="L46" s="5">
        <f>K46*887.33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2025-01-15T13:29:36+03:00</dcterms:created>
  <dcterms:modified xsi:type="dcterms:W3CDTF">2025-01-15T13:29:36+03:00</dcterms:modified>
  <dc:title>Untitled Spreadsheet</dc:title>
  <dc:description/>
  <dc:subject/>
  <cp:keywords/>
  <cp:category/>
</cp:coreProperties>
</file>