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<sst xmlns="http://schemas.openxmlformats.org/spreadsheetml/2006/main" uniqueCount="386">
  <si>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</si>
  <si>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</si>
  <si>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</si>
  <si>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</si>
  <si>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</si>
  <si>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</si>
  <si>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</si>
  <si>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</si>
  <si>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</si>
  <si>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</si>
  <si>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SIP-126001</t>
  </si>
  <si>
    <t>TA1110</t>
  </si>
  <si>
    <t>Трап гориз.вып.110 н/рег. cрешеткой из пластика 15х15  (16 шт)</t>
  </si>
  <si>
    <t>441.92 руб.</t>
  </si>
  <si>
    <t>шт</t>
  </si>
  <si>
    <t>SIP-126002</t>
  </si>
  <si>
    <t>TA1112</t>
  </si>
  <si>
    <t>Трап гор.вып.110 н/рег.с решеткой из нержавеющей стали 15x15  (8 шт)</t>
  </si>
  <si>
    <t>914.47 руб.</t>
  </si>
  <si>
    <t>SIP-126003</t>
  </si>
  <si>
    <t>TA1210</t>
  </si>
  <si>
    <t>Трап верт.вып. 110 н/рег. срешеткой из пластика 15х15  (16 шт)</t>
  </si>
  <si>
    <t>&gt;10</t>
  </si>
  <si>
    <t>SIP-126004</t>
  </si>
  <si>
    <t>TA1212</t>
  </si>
  <si>
    <t>Трап вер.вып.110 н/рег.с решеткой из нержавеющей стали 15x15  (8 шт)</t>
  </si>
  <si>
    <t>763.21 руб.</t>
  </si>
  <si>
    <t>SIP-126009</t>
  </si>
  <si>
    <t>TA5602</t>
  </si>
  <si>
    <t>Трап гориз.вып.50 рег. с решёткой из нержавеющей стали 10x10  (12 шт)</t>
  </si>
  <si>
    <t>827.15 руб.</t>
  </si>
  <si>
    <t>SIP-126028</t>
  </si>
  <si>
    <t>TQ1112</t>
  </si>
  <si>
    <t>Трап гор.вып.110,н/рег. реш.15х15 нерж. Сухой   (8 шт)</t>
  </si>
  <si>
    <t>1 045.41 руб.</t>
  </si>
  <si>
    <t>SIP-126029</t>
  </si>
  <si>
    <t>TQ5112</t>
  </si>
  <si>
    <t>Трап гориз.вып.50, н/рег. реш.150   нерж. Сухой  (20 шт)</t>
  </si>
  <si>
    <t>906.56 руб.</t>
  </si>
  <si>
    <t>SIP-126030</t>
  </si>
  <si>
    <t>TQ5212</t>
  </si>
  <si>
    <t>Трап верт.вып.50  н/рег. реш.15*15  нерж сухой  (16 шт)</t>
  </si>
  <si>
    <t>SIP-410001</t>
  </si>
  <si>
    <t>DL50</t>
  </si>
  <si>
    <t>Душевой трап регулируемый вып 50мм корпус и решетка НЕРЖАВЕЙКА с сухим затвором- 500 мм VR (1/4шт)</t>
  </si>
  <si>
    <t>3 939.76 руб.</t>
  </si>
  <si>
    <t>SIP-410002</t>
  </si>
  <si>
    <t>DL60</t>
  </si>
  <si>
    <t>Душевой трап регулируемый вып 50мм корпус и решетка НЕРЖАВЕЙКА с сухим затвором- 600 мм VR (1/4шт)</t>
  </si>
  <si>
    <t>4 329.45 руб.</t>
  </si>
  <si>
    <t>SIP-410003</t>
  </si>
  <si>
    <t>DL70</t>
  </si>
  <si>
    <t>Душевой трап регулируемый вып 50мм корпус и решетка НЕРЖАВЕЙКА с сухим затвором- 700 мм VR (1/4шт)</t>
  </si>
  <si>
    <t>4 672.90 руб.</t>
  </si>
  <si>
    <t>SIP-410004</t>
  </si>
  <si>
    <t>DL80</t>
  </si>
  <si>
    <t>Душевой трап регулируемый вып 50мм корпус и решетка НЕРЖАВЕЙКА с сухим затвором- 800 мм VR (1/4шт)</t>
  </si>
  <si>
    <t>5 089.00 руб.</t>
  </si>
  <si>
    <t>SIP-410005</t>
  </si>
  <si>
    <t>DL90</t>
  </si>
  <si>
    <t>Душевой трап регулируемый вып 50мм корпус и решетка НЕРЖАВЕЙКА с сухим затвором- 900 мм VR (1/4шт)</t>
  </si>
  <si>
    <t>5 480.33 руб.</t>
  </si>
  <si>
    <t>SIP-410006</t>
  </si>
  <si>
    <t>DL50A</t>
  </si>
  <si>
    <t>Душевой лоток под плитку вып 50мм корпус НЕРЖАВЕЙКА - 500 мм VR (4шт)/</t>
  </si>
  <si>
    <t>3 764.74 руб.</t>
  </si>
  <si>
    <t>SIP-410007</t>
  </si>
  <si>
    <t>DL60A</t>
  </si>
  <si>
    <t>Душевой лоток под плитку вып 50мм корпус НЕРЖАВЕЙКА - 600 мм VR (4шт)/</t>
  </si>
  <si>
    <t>4 109.84 руб.</t>
  </si>
  <si>
    <t>SIP-410008</t>
  </si>
  <si>
    <t>DL70A</t>
  </si>
  <si>
    <t>Душевой лоток под плитку вып 50мм корпус НЕРЖАВЕЙКА - 700 мм VR (4шт)/</t>
  </si>
  <si>
    <t>4 431.82 руб.</t>
  </si>
  <si>
    <t>SIP-410009</t>
  </si>
  <si>
    <t>DL80A</t>
  </si>
  <si>
    <t>Душевой лоток под плитку вып 50мм корпус НЕРЖАВЕЙКА - 800 мм VR (4шт)/</t>
  </si>
  <si>
    <t>4 765.36 руб.</t>
  </si>
  <si>
    <t>SIP-410010</t>
  </si>
  <si>
    <t>VERA10S</t>
  </si>
  <si>
    <t>Душевой трап  прямой вып 50мм корпус и решетка НЕРЖАВЕЙКА 100*100 мм VR (1/40шт)</t>
  </si>
  <si>
    <t>427.66 руб.</t>
  </si>
  <si>
    <t>SIP-410011</t>
  </si>
  <si>
    <t>VERA15S</t>
  </si>
  <si>
    <t>Душевой трап прямой вып 50мм корпус и решетка НЕРЖАВЕЙКА 150*150 мм VR (1/40шт)</t>
  </si>
  <si>
    <t>528.38 руб.</t>
  </si>
  <si>
    <t>SIP-410012</t>
  </si>
  <si>
    <t>VERA10L</t>
  </si>
  <si>
    <t>Душевой трап угловой вып 50мм корпус и решетка НЕРЖАВЕЙКА 100*100 мм VR (1/40шт)</t>
  </si>
  <si>
    <t>449.13 руб.</t>
  </si>
  <si>
    <t>SIP-410013</t>
  </si>
  <si>
    <t>VERA15L</t>
  </si>
  <si>
    <t>Душевой трап угловой вып 50мм корпус и решетка НЕРЖАВЕЙКА 150*150 мм VR (1/40шт)</t>
  </si>
  <si>
    <t>558.11 руб.</t>
  </si>
  <si>
    <t>SIP-410014</t>
  </si>
  <si>
    <t>VER15A</t>
  </si>
  <si>
    <t>Душевой трап с сухим затвором вып 40мм угловой 150*150 мм НЕРЖАВЕЙКА с переходником 40-50мм (1/20шт)</t>
  </si>
  <si>
    <t>1 879.07 руб.</t>
  </si>
  <si>
    <t>SIP-410015</t>
  </si>
  <si>
    <t>VER15B</t>
  </si>
  <si>
    <t>1 884.02 руб.</t>
  </si>
  <si>
    <t>SIP-410016</t>
  </si>
  <si>
    <t>VER20J</t>
  </si>
  <si>
    <t>Душевой трап треугольный с сухим затвором вып 50мм угловой 200*200 мм корпус и реш. НЕРЖ VR (1/20шт)</t>
  </si>
  <si>
    <t>2 313.33 руб.</t>
  </si>
  <si>
    <t>SIP-410017</t>
  </si>
  <si>
    <t>VER10S</t>
  </si>
  <si>
    <t>Трап прямой с сухим затвором вып 50мм 100*100 мм корпус ЛАТУНЬ решетка НЕРЖАВЕЙКА VR (1/60шт)</t>
  </si>
  <si>
    <t>1 022.09 руб.</t>
  </si>
  <si>
    <t>SIP-410018</t>
  </si>
  <si>
    <t>VER10L</t>
  </si>
  <si>
    <t>Трап угловой с сухим затвором вып 50мм100*100 мм корпус ЛАТУНЬ решетка НЕРЖАВЕЙКА VR (1/60шт</t>
  </si>
  <si>
    <t>1 370.50 руб.</t>
  </si>
  <si>
    <t>SIP-410019</t>
  </si>
  <si>
    <t>VER15S</t>
  </si>
  <si>
    <t>Трап прямой с сухим затвором вып 50мм 150*150 мм корпус ЛАТУНЬ решетка НЕРЖАВЕЙКА VR (1/60шт)</t>
  </si>
  <si>
    <t>2 182.89 руб.</t>
  </si>
  <si>
    <t>SIP-410020</t>
  </si>
  <si>
    <t>VER15L</t>
  </si>
  <si>
    <t>Трап угловой с сухим затвором вып 50мм 150*150 мм корпус ЛАТУНЬ решетка НЕРЖАВЕЙКА VR (1/60шт</t>
  </si>
  <si>
    <t>2 311.68 руб.</t>
  </si>
  <si>
    <t>SIP-410021</t>
  </si>
  <si>
    <t>DL50-360</t>
  </si>
  <si>
    <t>Поворотный 360* душевой трап регулируемый вып 50мм корпус и решетка НЕРЖАВЕЙКА с сухим затвором- 500</t>
  </si>
  <si>
    <t>3 606.22 руб.</t>
  </si>
  <si>
    <t>SIP-410022</t>
  </si>
  <si>
    <t>DL60-360</t>
  </si>
  <si>
    <t>Поворотный 360* душевой трап регулируемый вып 50мм корпус и решетка НЕРЖАВЕЙКА с сухим затвором- 600</t>
  </si>
  <si>
    <t>3 997.56 руб.</t>
  </si>
  <si>
    <t>SIP-410023</t>
  </si>
  <si>
    <t>DL70-360</t>
  </si>
  <si>
    <t>Поворотный 360* душевой трап регулируемый вып 50мм корпус и решетка НЕРЖАВЕЙКА с сухим затвором- 700</t>
  </si>
  <si>
    <t>4 458.24 руб.</t>
  </si>
  <si>
    <t>SIP-410024</t>
  </si>
  <si>
    <t>DL80-360</t>
  </si>
  <si>
    <t>Поворотный 360* душевой трап регулируемый вып 50мм корпус и решетка НЕРЖАВЕЙКА с сухим затвором- 800</t>
  </si>
  <si>
    <t>4 851.23 руб.</t>
  </si>
  <si>
    <t>SIP-410025</t>
  </si>
  <si>
    <t>DL90A</t>
  </si>
  <si>
    <t>Душевой лоток под плитку вып 50мм корпус НЕРЖАВЕЙКА - 900 мм VIEIR (4шт)</t>
  </si>
  <si>
    <t>5 138.53 руб.</t>
  </si>
  <si>
    <t>TEC-001001</t>
  </si>
  <si>
    <t>Трап с магнитным клапаном 100х100х3 латунь, черный матовый</t>
  </si>
  <si>
    <t>5 672.80 руб.</t>
  </si>
  <si>
    <t>TEC-001002</t>
  </si>
  <si>
    <t>Трап с магнитным клапаном Ø100х3,5   Круглый 
латунь, хром глянец</t>
  </si>
  <si>
    <t>2 455.60 руб.</t>
  </si>
  <si>
    <t>TEC-001003</t>
  </si>
  <si>
    <t>Трап с магнитным клапаном 100х100х4 латунь, матовый никелированный</t>
  </si>
  <si>
    <t>5 528.60 руб.</t>
  </si>
  <si>
    <t>TEC-001004</t>
  </si>
  <si>
    <t>Трап с магнитным клапаном 100х100х4 латунь, цирконий золото</t>
  </si>
  <si>
    <t>3 500.00 руб.</t>
  </si>
  <si>
    <t>TEC-001005</t>
  </si>
  <si>
    <t>Трап с магнитным клапаном 100х100х4 латунь, полированная бронза</t>
  </si>
  <si>
    <t>4 929.40 руб.</t>
  </si>
  <si>
    <t>TEC-001006</t>
  </si>
  <si>
    <t>Трап с магнитным клапаном  90х140х8 латунь, хром глянец</t>
  </si>
  <si>
    <t>3 966.20 руб.</t>
  </si>
  <si>
    <t>TEC-001007</t>
  </si>
  <si>
    <t>Трап с магнитным клапаном 100х100х10 Рисунок рыбки 
латунь, полированная латунь</t>
  </si>
  <si>
    <t>2 360.40 руб.</t>
  </si>
  <si>
    <t>TEC-001008</t>
  </si>
  <si>
    <t>Трап с магнитным клапаном 100х100 латунь, черный матовый</t>
  </si>
  <si>
    <t>6 860.00 руб.</t>
  </si>
  <si>
    <t>TEC-001009</t>
  </si>
  <si>
    <t>Трап с магнитным клапаном  100х100х10 латунь, полированная латунь</t>
  </si>
  <si>
    <t>2 503.20 руб.</t>
  </si>
  <si>
    <t>TEC-001010</t>
  </si>
  <si>
    <t>Трап с магнитным клапаном 100х100х10 латунь, полированная бронза</t>
  </si>
  <si>
    <t>3 410.40 руб.</t>
  </si>
  <si>
    <t>TEC-001011</t>
  </si>
  <si>
    <t>Трап с магнитным клапаном 100х100х3 нерж сталь, хром  глянец</t>
  </si>
  <si>
    <t>1 888.60 руб.</t>
  </si>
  <si>
    <t>TEC-001012</t>
  </si>
  <si>
    <t>Трап с магнитным клапаном 100х100х3 С выходом под ст. машину, нерж сталь, хром матовый</t>
  </si>
  <si>
    <t>2 485.00 руб.</t>
  </si>
  <si>
    <t>TEC-001013</t>
  </si>
  <si>
    <t>Трап с магнитным клапаном 100х100х3 нерж сталь, хром матовый</t>
  </si>
  <si>
    <t>TEC-001014</t>
  </si>
  <si>
    <t>Трап с магнитным клапаном  100х100х7  нерж сталь, хром матовый</t>
  </si>
  <si>
    <t>3 479.00 руб.</t>
  </si>
  <si>
    <t>TEC-001015</t>
  </si>
  <si>
    <t>Трап с магнитным клапаном  100х100х7 нерж сталь, хром матовый</t>
  </si>
  <si>
    <t>TEC-001016</t>
  </si>
  <si>
    <t>Трап с магнитным клапаном  100х100х12 Двухсторонний (одна сторона под плитку); 
латунь, хром глянец</t>
  </si>
  <si>
    <t>4 249.00 руб.</t>
  </si>
  <si>
    <t>TEC-001017</t>
  </si>
  <si>
    <t>Трап с магнитным клапаном  100х100х12 Двухсторонний (одна сторона - фьюзинг стекло), латунь, никель</t>
  </si>
  <si>
    <t>TEC-001018</t>
  </si>
  <si>
    <t>Трап с магнитным клапаном  100х100х12 Двухсторонний (одна сторона - фьюзинг стекло), латунь, розовое</t>
  </si>
  <si>
    <t>TEC-001019</t>
  </si>
  <si>
    <t>Трап с магнитным клапаном 100*100*12 Двухсторонний (одна сторона - фьюзинг стекло), латунь, цирконий</t>
  </si>
  <si>
    <t>TEC-001020</t>
  </si>
  <si>
    <t>Трап с магнитным клапаном  100х300х10 нерж сталь, хром матовый</t>
  </si>
  <si>
    <t>10 388.00 руб.</t>
  </si>
  <si>
    <t>TEC-001021</t>
  </si>
  <si>
    <t>Трап с магнитным клапаном  100х300х10 Двухсторонний (одна сторона под плитку), один слив, нерж сталь</t>
  </si>
  <si>
    <t>0.00 руб.</t>
  </si>
  <si>
    <t>TEC-001022</t>
  </si>
  <si>
    <t>Трап с магнитным клапаном 100х300х10 Двухсторонний (одна сторона под плитку), один слив, нерж сталь,</t>
  </si>
  <si>
    <t>11 237.80 руб.</t>
  </si>
  <si>
    <t>TEC-001023</t>
  </si>
  <si>
    <t>Трап с магнитным клапаном  80х600х10 Два слива, нерж сталь, хром матовый</t>
  </si>
  <si>
    <t>11 331.60 руб.</t>
  </si>
  <si>
    <t>TEC-001024</t>
  </si>
  <si>
    <t>Трап с магнитным клапаном  55х600х12 Колено в комплекте, один слив, нерж сталь, хром матовый</t>
  </si>
  <si>
    <t>11 795.00 руб.</t>
  </si>
  <si>
    <t>TEC-001025</t>
  </si>
  <si>
    <t>Трап с магнитным клапаном ДВУХСТОРОННИЙ  55х600х12, один слив; 
нерж сталь, черный матовый</t>
  </si>
  <si>
    <t>14 165.20 руб.</t>
  </si>
  <si>
    <t>TEC-001026</t>
  </si>
  <si>
    <t>Трап с магнитным клапаном  ДВУХСТОРОННИЙ, 2 магнитного клапана 55*800х12 Два слива, нерж сталь, хром</t>
  </si>
  <si>
    <t>18 886.00 руб.</t>
  </si>
  <si>
    <t>TEC-001027</t>
  </si>
  <si>
    <t>Трап с магнитным клапаном  ДВУХСТОРОННИЙ, 2 магнитного клапана 55*800х12 Два слива, нерж сталь, черн</t>
  </si>
  <si>
    <t>18 550.00 руб.</t>
  </si>
  <si>
    <t>TEC-001028</t>
  </si>
  <si>
    <t>Трап с магнитным клапаном 80х800х10 Два слива 
нерж сталь, хром матовый</t>
  </si>
  <si>
    <t>14 810.60 руб.</t>
  </si>
  <si>
    <t>TEC-001029</t>
  </si>
  <si>
    <t>Вставка магнитный клапан в уже установленный трап (другого производителя), мин Ø 63мм</t>
  </si>
  <si>
    <t>1 093.40 руб.</t>
  </si>
  <si>
    <t>TEC-001030</t>
  </si>
  <si>
    <t>Клапан магнитный с магнитным клапаном 65х40, 36 л / мин</t>
  </si>
  <si>
    <t>1 038.80 руб.</t>
  </si>
  <si>
    <t>TEC-001031</t>
  </si>
  <si>
    <t>Клапан магнитный короткий с магнитным клапаном  35х40, 28 л / мин.</t>
  </si>
  <si>
    <t>TEC-001032</t>
  </si>
  <si>
    <t>Колено пластиковое 120мм переходное под 90 градусов на 50мм</t>
  </si>
  <si>
    <t>194.60 руб.</t>
  </si>
  <si>
    <t>VER-000234</t>
  </si>
  <si>
    <t>DL40</t>
  </si>
  <si>
    <t>Душевой трап с сухим затвором- 400 мм "VIEIR" (4шт)</t>
  </si>
  <si>
    <t>3 635.94 руб.</t>
  </si>
  <si>
    <t>VER-000235</t>
  </si>
  <si>
    <t>DL30A</t>
  </si>
  <si>
    <t>Душевой лоток под плитку - 300 мм "VIEIR" (4шт)</t>
  </si>
  <si>
    <t>3 171.96 руб.</t>
  </si>
  <si>
    <t>VER-000236</t>
  </si>
  <si>
    <t>DL40A</t>
  </si>
  <si>
    <t>Душевой лоток под плитку - 400 мм "VIEIR" (4шт)</t>
  </si>
  <si>
    <t>3 454.31 руб.</t>
  </si>
  <si>
    <t>VER-000295</t>
  </si>
  <si>
    <t>DL55</t>
  </si>
  <si>
    <t>Душевой трап с сухим затвором- 550 мм "VIEIR" (4шт)</t>
  </si>
  <si>
    <t>4 162.68 руб.</t>
  </si>
  <si>
    <t>VER-000296</t>
  </si>
  <si>
    <t>DL65</t>
  </si>
  <si>
    <t>Душевой трап с сухим затвором- 650 мм "VIEIR" (4шт)</t>
  </si>
  <si>
    <t>4 565.57 руб.</t>
  </si>
  <si>
    <t>VER-000297</t>
  </si>
  <si>
    <t>DL75</t>
  </si>
  <si>
    <t>Душевой трап с сухим затвором- 750 мм "VIEIR" (4шт)</t>
  </si>
  <si>
    <t>4 836.36 руб.</t>
  </si>
  <si>
    <t>VER-000298</t>
  </si>
  <si>
    <t>DL85</t>
  </si>
  <si>
    <t>Душевой трап с решеткой с сухим затвором- 850 мм "VIEIR" (4шт)</t>
  </si>
  <si>
    <t>5 282.19 руб.</t>
  </si>
  <si>
    <t>VER-000343</t>
  </si>
  <si>
    <t>DL30</t>
  </si>
  <si>
    <t>Душевой трап с решеткой с сухим затвором- 300 мм "VIEIR" (4шт)</t>
  </si>
  <si>
    <t>3 223.14 руб.</t>
  </si>
  <si>
    <t>VER-000466</t>
  </si>
  <si>
    <t>DL50A-360</t>
  </si>
  <si>
    <t>Душевой трап под плитку, поворотный 360°- 500 мм (4/1шт)</t>
  </si>
  <si>
    <t>3 442.75 руб.</t>
  </si>
  <si>
    <t>VER-000467</t>
  </si>
  <si>
    <t>DL60A-360</t>
  </si>
  <si>
    <t>Душевой трап под плитку, поворотный 360°- 600 мм (4/1шт)</t>
  </si>
  <si>
    <t>3 786.20 руб.</t>
  </si>
  <si>
    <t>VER-000468</t>
  </si>
  <si>
    <t>DL70A-360</t>
  </si>
  <si>
    <t>Душевой трап под плитку, поворотный 360°- 700 мм (4/1шт)</t>
  </si>
  <si>
    <t>4 189.09 руб.</t>
  </si>
  <si>
    <t>VER-000469</t>
  </si>
  <si>
    <t>DL80A-360</t>
  </si>
  <si>
    <t>Душевой трап под плитку, поворотный 360°- 800 мм (4/1шт)</t>
  </si>
  <si>
    <t>4 474.75 руб.</t>
  </si>
  <si>
    <t>VER-000494</t>
  </si>
  <si>
    <t>DL30-C</t>
  </si>
  <si>
    <t>Душевой трап с сухим затвором, горизонтальный черный - 300 мм (4шт)</t>
  </si>
  <si>
    <t>3 589.71 руб.</t>
  </si>
  <si>
    <t>VER-000495</t>
  </si>
  <si>
    <t>DL40-C</t>
  </si>
  <si>
    <t>Душевой трап с сухим затвором, горизонтальный черный - 400 мм (4шт)</t>
  </si>
  <si>
    <t>4 050.39 руб.</t>
  </si>
  <si>
    <t>VER-000496</t>
  </si>
  <si>
    <t>DL50-C</t>
  </si>
  <si>
    <t>Душевой трап с сухим затвором, горизонтальный черный - 500 мм (4шт)</t>
  </si>
  <si>
    <t>4 504.47 руб.</t>
  </si>
  <si>
    <t>VER-000497</t>
  </si>
  <si>
    <t>DL60-C</t>
  </si>
  <si>
    <t>Душевой трап с сухим затвором, горизонтальный черный - 600 мм (4шт)</t>
  </si>
  <si>
    <t>4 963.51 руб.</t>
  </si>
  <si>
    <t>VER-000498</t>
  </si>
  <si>
    <t>DL70-C</t>
  </si>
  <si>
    <t>Душевой трап с сухим затвором, горизонтальный черный - 700 мм (4шт)</t>
  </si>
  <si>
    <t>5 434.10 руб.</t>
  </si>
  <si>
    <t>VER-000499</t>
  </si>
  <si>
    <t>DL80-C</t>
  </si>
  <si>
    <t>Душевой трап с сухим затвором, горизонтальный черный - 800 мм (4шт)</t>
  </si>
  <si>
    <t>5 904.69 руб.</t>
  </si>
  <si>
    <t>VER-000500</t>
  </si>
  <si>
    <t>DL30-360-C</t>
  </si>
  <si>
    <t>Поворотный душевой трап с сухим затвором, черный - 300 мм (4шт)</t>
  </si>
  <si>
    <t>3 275.98 руб.</t>
  </si>
  <si>
    <t>VER-000501</t>
  </si>
  <si>
    <t>DL40-360-C</t>
  </si>
  <si>
    <t>Поворотный душевой трап с сухим затвором, черный - 400 мм (4шт)</t>
  </si>
  <si>
    <t>3 682.18 руб.</t>
  </si>
  <si>
    <t>VER-000502</t>
  </si>
  <si>
    <t>DL50-360-C</t>
  </si>
  <si>
    <t>Поворотный душевой трап с сухим затвором, черный - 500 мм (4шт)</t>
  </si>
  <si>
    <t>4 205.61 руб.</t>
  </si>
  <si>
    <t>VER-000503</t>
  </si>
  <si>
    <t>DL60-360-C</t>
  </si>
  <si>
    <t>Поворотный душевой трап с сухим затвором, черный - 600 мм (4шт)</t>
  </si>
  <si>
    <t>4 603.55 руб.</t>
  </si>
  <si>
    <t>VER-000504</t>
  </si>
  <si>
    <t>DL70-360-C</t>
  </si>
  <si>
    <t>Поворотный душевой трап с сухим затвором, черный - 700 мм (4шт)</t>
  </si>
  <si>
    <t>5 003.14 руб.</t>
  </si>
  <si>
    <t>VER-000505</t>
  </si>
  <si>
    <t>DL80-360-C</t>
  </si>
  <si>
    <t>Поворотный душевой трап с сухим затвором, черный - 800 мм (4шт)</t>
  </si>
  <si>
    <t>5 450.61 руб.</t>
  </si>
  <si>
    <t>VER-000506</t>
  </si>
  <si>
    <t>DL90-360-C</t>
  </si>
  <si>
    <t>Поворотный душевой трап с сухим затвором, черный - 900 мм (4шт)</t>
  </si>
  <si>
    <t>5 894.78 руб.</t>
  </si>
  <si>
    <t>VER-000647</t>
  </si>
  <si>
    <t>DL30A-360</t>
  </si>
  <si>
    <t>Душевой трап под плитку, поворотный 360°- 300 мм (4/1шт)</t>
  </si>
  <si>
    <t>2 889.60 руб.</t>
  </si>
  <si>
    <t>VER-000648</t>
  </si>
  <si>
    <t>DL40A-360</t>
  </si>
  <si>
    <t>Душевой трап под плитку, поворотный 360°- 400 мм (4/1шт)</t>
  </si>
  <si>
    <t>3 351.94 руб.</t>
  </si>
  <si>
    <t>VER-000649</t>
  </si>
  <si>
    <t>DL90A-360</t>
  </si>
  <si>
    <t>Душевой трап под плитку, поворотный 360°- 900 мм (4/1шт)</t>
  </si>
  <si>
    <t>4 920.58 руб.</t>
  </si>
  <si>
    <t>VER-000650</t>
  </si>
  <si>
    <t>DL90-C</t>
  </si>
  <si>
    <t>Душевой трап с сухим затвором, горизонтальный черный - 900 мм (4шт)</t>
  </si>
  <si>
    <t>6 373.63 руб.</t>
  </si>
  <si>
    <t>ZGR-002062</t>
  </si>
  <si>
    <t>T502-6</t>
  </si>
  <si>
    <t>Трап сантехнический УГЛОВОЙ D 50, решетка НЕРЖ сталь 150х150 мм,сухой затвор, вращение 360 (40шт)</t>
  </si>
  <si>
    <t>271.21 руб.</t>
  </si>
  <si>
    <t>&gt;25</t>
  </si>
  <si>
    <t>ZGR-002063</t>
  </si>
  <si>
    <t>T503-6</t>
  </si>
  <si>
    <t>Трап сантехнический ПРЯМОЙ D 50, решетка нержавеющая сталь. 150х150 мм,сухой затвор (40шт)</t>
  </si>
  <si>
    <t>ZGR-002064</t>
  </si>
  <si>
    <t>T505-6</t>
  </si>
  <si>
    <t>Трап сантехнический УГЛОВОЙ D 50, решетка НЕРЖ сталь 100х100 мм,сухой затвор, вращение 360 (60шт)</t>
  </si>
  <si>
    <t>702.92 руб.</t>
  </si>
  <si>
    <t>&gt;50</t>
  </si>
  <si>
    <t>ZGR-002065</t>
  </si>
  <si>
    <t>T506-6</t>
  </si>
  <si>
    <t>Трап сантехнический ПРЯМОЙ D 50, решетка нержавеющая сталь. 100х100 мм,сухой затвор (75шт)</t>
  </si>
  <si>
    <t>112.23 руб.</t>
  </si>
  <si>
    <t>ZGR-002086</t>
  </si>
  <si>
    <t>DK563-1</t>
  </si>
  <si>
    <t>Душевой трап 300 мм с сухим затвором, пластик корпус, нерж решетка ПОЛОСКА, вых 50мм ZEGOR (30шт)</t>
  </si>
  <si>
    <t>1 956.04 руб.</t>
  </si>
  <si>
    <t>ZGR-002087</t>
  </si>
  <si>
    <t>DK564-1</t>
  </si>
  <si>
    <t>Душевой трап 400 мм с сухим затвором, пластик корпус, нерж решетка ПОЛОСКА, вых 50мм ZEGOR (15шт)</t>
  </si>
  <si>
    <t>2 256.84 руб.</t>
  </si>
  <si>
    <t>ZGR-002088</t>
  </si>
  <si>
    <t>DK565-2</t>
  </si>
  <si>
    <t>Душевой трап 500 мм с сухим затвором, пластик корпус, нерж решетка ЛИНИЯ, вых 50мм ZEGOR (15шт)</t>
  </si>
  <si>
    <t>2 376.86 руб.</t>
  </si>
  <si>
    <t>ZGR-002089</t>
  </si>
  <si>
    <t>DK566-1</t>
  </si>
  <si>
    <t>Душевой трап 600 мм с сухим затвором, пластик корпус, нерж решетка ПОЛОСКА, вых 50мм ZEGOR (15шт)</t>
  </si>
  <si>
    <t>2 648.05 руб.</t>
  </si>
  <si>
    <t>ZGR-002120</t>
  </si>
  <si>
    <t>DK563-2</t>
  </si>
  <si>
    <t>Душевой трап 300 мм с сухим затвором, пластик корпус, нерж решетка ЛИНИЯ, вых 50мм ZEGOR (15шт)</t>
  </si>
  <si>
    <t>ZGR-002121</t>
  </si>
  <si>
    <t>DK565-1</t>
  </si>
  <si>
    <t>Душевой трап 500 мм с сухим затвором, пластик корпус, нерж решетка ПОЛОСКА, вых 50мм ZEGOR (30шт)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</si>
</sst>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SUM(J2:J105)</f>
        <v>0</v>
      </c>
      <c r="K1" s="4" t="s">
        <v>9</v>
      </c>
      <c r="L1" s="5"/>
    </row>
    <row r="2" spans="1:12">
      <c r="A2" s="1"/>
      <c r="B2" s="1">
        <v>821935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K2*441.92</f>
        <v>0</v>
      </c>
    </row>
    <row r="3" spans="1:12">
      <c r="A3" s="1"/>
      <c r="B3" s="1">
        <v>821936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1</v>
      </c>
      <c r="H3" s="1">
        <v>0</v>
      </c>
      <c r="I3" s="1">
        <v>0</v>
      </c>
      <c r="J3" s="1" t="s">
        <v>14</v>
      </c>
      <c r="K3" s="2"/>
      <c r="L3" s="5">
        <f>K3*914.47</f>
        <v>0</v>
      </c>
    </row>
    <row r="4" spans="1:12">
      <c r="A4" s="1"/>
      <c r="B4" s="1">
        <v>821937</v>
      </c>
      <c r="C4" s="1" t="s">
        <v>19</v>
      </c>
      <c r="D4" s="1" t="s">
        <v>20</v>
      </c>
      <c r="E4" s="3" t="s">
        <v>21</v>
      </c>
      <c r="F4" s="1" t="s">
        <v>13</v>
      </c>
      <c r="G4" s="1" t="s">
        <v>22</v>
      </c>
      <c r="H4" s="1">
        <v>0</v>
      </c>
      <c r="I4" s="1">
        <v>0</v>
      </c>
      <c r="J4" s="1" t="s">
        <v>14</v>
      </c>
      <c r="K4" s="2"/>
      <c r="L4" s="5">
        <f>K4*441.92</f>
        <v>0</v>
      </c>
    </row>
    <row r="5" spans="1:12">
      <c r="A5" s="1"/>
      <c r="B5" s="1">
        <v>821938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K5*763.21</f>
        <v>0</v>
      </c>
    </row>
    <row r="6" spans="1:12">
      <c r="A6" s="1"/>
      <c r="B6" s="1">
        <v>821942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K6*827.15</f>
        <v>0</v>
      </c>
    </row>
    <row r="7" spans="1:12">
      <c r="A7" s="1"/>
      <c r="B7" s="1">
        <v>821959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K7*1045.41</f>
        <v>0</v>
      </c>
    </row>
    <row r="8" spans="1:12">
      <c r="A8" s="1"/>
      <c r="B8" s="1">
        <v>821960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K8*906.56</f>
        <v>0</v>
      </c>
    </row>
    <row r="9" spans="1:12">
      <c r="A9" s="1"/>
      <c r="B9" s="1">
        <v>821961</v>
      </c>
      <c r="C9" s="1" t="s">
        <v>39</v>
      </c>
      <c r="D9" s="1" t="s">
        <v>40</v>
      </c>
      <c r="E9" s="3" t="s">
        <v>41</v>
      </c>
      <c r="F9" s="1" t="s">
        <v>38</v>
      </c>
      <c r="G9" s="1">
        <v>2</v>
      </c>
      <c r="H9" s="1">
        <v>0</v>
      </c>
      <c r="I9" s="1">
        <v>0</v>
      </c>
      <c r="J9" s="1" t="s">
        <v>14</v>
      </c>
      <c r="K9" s="2"/>
      <c r="L9" s="5">
        <f>K9*906.56</f>
        <v>0</v>
      </c>
    </row>
    <row r="10" spans="1:12">
      <c r="A10" s="1"/>
      <c r="B10" s="1">
        <v>824896</v>
      </c>
      <c r="C10" s="1" t="s">
        <v>42</v>
      </c>
      <c r="D10" s="1" t="s">
        <v>43</v>
      </c>
      <c r="E10" s="3" t="s">
        <v>44</v>
      </c>
      <c r="F10" s="1" t="s">
        <v>45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K10*3939.76</f>
        <v>0</v>
      </c>
    </row>
    <row r="11" spans="1:12">
      <c r="A11" s="1"/>
      <c r="B11" s="1">
        <v>824897</v>
      </c>
      <c r="C11" s="1" t="s">
        <v>46</v>
      </c>
      <c r="D11" s="1" t="s">
        <v>47</v>
      </c>
      <c r="E11" s="3" t="s">
        <v>48</v>
      </c>
      <c r="F11" s="1" t="s">
        <v>49</v>
      </c>
      <c r="G11" s="1">
        <v>4</v>
      </c>
      <c r="H11" s="1">
        <v>0</v>
      </c>
      <c r="I11" s="1">
        <v>0</v>
      </c>
      <c r="J11" s="1" t="s">
        <v>14</v>
      </c>
      <c r="K11" s="2"/>
      <c r="L11" s="5">
        <f>K11*4329.45</f>
        <v>0</v>
      </c>
    </row>
    <row r="12" spans="1:12">
      <c r="A12" s="1"/>
      <c r="B12" s="1">
        <v>824898</v>
      </c>
      <c r="C12" s="1" t="s">
        <v>50</v>
      </c>
      <c r="D12" s="1" t="s">
        <v>51</v>
      </c>
      <c r="E12" s="3" t="s">
        <v>52</v>
      </c>
      <c r="F12" s="1" t="s">
        <v>53</v>
      </c>
      <c r="G12" s="1">
        <v>6</v>
      </c>
      <c r="H12" s="1">
        <v>0</v>
      </c>
      <c r="I12" s="1">
        <v>0</v>
      </c>
      <c r="J12" s="1" t="s">
        <v>14</v>
      </c>
      <c r="K12" s="2"/>
      <c r="L12" s="5">
        <f>K12*4672.90</f>
        <v>0</v>
      </c>
    </row>
    <row r="13" spans="1:12">
      <c r="A13" s="1"/>
      <c r="B13" s="1">
        <v>824899</v>
      </c>
      <c r="C13" s="1" t="s">
        <v>54</v>
      </c>
      <c r="D13" s="1" t="s">
        <v>55</v>
      </c>
      <c r="E13" s="3" t="s">
        <v>56</v>
      </c>
      <c r="F13" s="1" t="s">
        <v>57</v>
      </c>
      <c r="G13" s="1">
        <v>4</v>
      </c>
      <c r="H13" s="1">
        <v>0</v>
      </c>
      <c r="I13" s="1">
        <v>0</v>
      </c>
      <c r="J13" s="1" t="s">
        <v>14</v>
      </c>
      <c r="K13" s="2"/>
      <c r="L13" s="5">
        <f>K13*5089.00</f>
        <v>0</v>
      </c>
    </row>
    <row r="14" spans="1:12">
      <c r="A14" s="1"/>
      <c r="B14" s="1">
        <v>824900</v>
      </c>
      <c r="C14" s="1" t="s">
        <v>58</v>
      </c>
      <c r="D14" s="1" t="s">
        <v>59</v>
      </c>
      <c r="E14" s="3" t="s">
        <v>60</v>
      </c>
      <c r="F14" s="1" t="s">
        <v>61</v>
      </c>
      <c r="G14" s="1">
        <v>3</v>
      </c>
      <c r="H14" s="1">
        <v>0</v>
      </c>
      <c r="I14" s="1">
        <v>0</v>
      </c>
      <c r="J14" s="1" t="s">
        <v>14</v>
      </c>
      <c r="K14" s="2"/>
      <c r="L14" s="5">
        <f>K14*5480.33</f>
        <v>0</v>
      </c>
    </row>
    <row r="15" spans="1:12">
      <c r="A15" s="1"/>
      <c r="B15" s="1">
        <v>824901</v>
      </c>
      <c r="C15" s="1" t="s">
        <v>62</v>
      </c>
      <c r="D15" s="1" t="s">
        <v>63</v>
      </c>
      <c r="E15" s="3" t="s">
        <v>64</v>
      </c>
      <c r="F15" s="1" t="s">
        <v>65</v>
      </c>
      <c r="G15" s="1">
        <v>3</v>
      </c>
      <c r="H15" s="1">
        <v>0</v>
      </c>
      <c r="I15" s="1">
        <v>0</v>
      </c>
      <c r="J15" s="1" t="s">
        <v>14</v>
      </c>
      <c r="K15" s="2"/>
      <c r="L15" s="5">
        <f>K15*3764.74</f>
        <v>0</v>
      </c>
    </row>
    <row r="16" spans="1:12">
      <c r="A16" s="1"/>
      <c r="B16" s="1">
        <v>824902</v>
      </c>
      <c r="C16" s="1" t="s">
        <v>66</v>
      </c>
      <c r="D16" s="1" t="s">
        <v>67</v>
      </c>
      <c r="E16" s="3" t="s">
        <v>68</v>
      </c>
      <c r="F16" s="1" t="s">
        <v>69</v>
      </c>
      <c r="G16" s="1">
        <v>4</v>
      </c>
      <c r="H16" s="1">
        <v>0</v>
      </c>
      <c r="I16" s="1">
        <v>0</v>
      </c>
      <c r="J16" s="1" t="s">
        <v>14</v>
      </c>
      <c r="K16" s="2"/>
      <c r="L16" s="5">
        <f>K16*4109.84</f>
        <v>0</v>
      </c>
    </row>
    <row r="17" spans="1:12">
      <c r="A17" s="1"/>
      <c r="B17" s="1">
        <v>824903</v>
      </c>
      <c r="C17" s="1" t="s">
        <v>70</v>
      </c>
      <c r="D17" s="1" t="s">
        <v>71</v>
      </c>
      <c r="E17" s="3" t="s">
        <v>72</v>
      </c>
      <c r="F17" s="1" t="s">
        <v>73</v>
      </c>
      <c r="G17" s="1">
        <v>4</v>
      </c>
      <c r="H17" s="1">
        <v>0</v>
      </c>
      <c r="I17" s="1">
        <v>0</v>
      </c>
      <c r="J17" s="1" t="s">
        <v>14</v>
      </c>
      <c r="K17" s="2"/>
      <c r="L17" s="5">
        <f>K17*4431.82</f>
        <v>0</v>
      </c>
    </row>
    <row r="18" spans="1:12">
      <c r="A18" s="1"/>
      <c r="B18" s="1">
        <v>824904</v>
      </c>
      <c r="C18" s="1" t="s">
        <v>74</v>
      </c>
      <c r="D18" s="1" t="s">
        <v>75</v>
      </c>
      <c r="E18" s="3" t="s">
        <v>76</v>
      </c>
      <c r="F18" s="1" t="s">
        <v>77</v>
      </c>
      <c r="G18" s="1">
        <v>5</v>
      </c>
      <c r="H18" s="1">
        <v>0</v>
      </c>
      <c r="I18" s="1">
        <v>0</v>
      </c>
      <c r="J18" s="1" t="s">
        <v>14</v>
      </c>
      <c r="K18" s="2"/>
      <c r="L18" s="5">
        <f>K18*4765.36</f>
        <v>0</v>
      </c>
    </row>
    <row r="19" spans="1:12">
      <c r="A19" s="1"/>
      <c r="B19" s="1">
        <v>824905</v>
      </c>
      <c r="C19" s="1" t="s">
        <v>78</v>
      </c>
      <c r="D19" s="1" t="s">
        <v>79</v>
      </c>
      <c r="E19" s="3" t="s">
        <v>80</v>
      </c>
      <c r="F19" s="1" t="s">
        <v>81</v>
      </c>
      <c r="G19" s="1" t="s">
        <v>22</v>
      </c>
      <c r="H19" s="1">
        <v>0</v>
      </c>
      <c r="I19" s="1">
        <v>0</v>
      </c>
      <c r="J19" s="1" t="s">
        <v>14</v>
      </c>
      <c r="K19" s="2"/>
      <c r="L19" s="5">
        <f>K19*427.66</f>
        <v>0</v>
      </c>
    </row>
    <row r="20" spans="1:12">
      <c r="A20" s="1"/>
      <c r="B20" s="1">
        <v>824906</v>
      </c>
      <c r="C20" s="1" t="s">
        <v>82</v>
      </c>
      <c r="D20" s="1" t="s">
        <v>83</v>
      </c>
      <c r="E20" s="3" t="s">
        <v>84</v>
      </c>
      <c r="F20" s="1" t="s">
        <v>85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K20*528.38</f>
        <v>0</v>
      </c>
    </row>
    <row r="21" spans="1:12">
      <c r="A21" s="1"/>
      <c r="B21" s="1">
        <v>824907</v>
      </c>
      <c r="C21" s="1" t="s">
        <v>86</v>
      </c>
      <c r="D21" s="1" t="s">
        <v>87</v>
      </c>
      <c r="E21" s="3" t="s">
        <v>88</v>
      </c>
      <c r="F21" s="1" t="s">
        <v>89</v>
      </c>
      <c r="G21" s="1">
        <v>8</v>
      </c>
      <c r="H21" s="1">
        <v>0</v>
      </c>
      <c r="I21" s="1">
        <v>0</v>
      </c>
      <c r="J21" s="1" t="s">
        <v>14</v>
      </c>
      <c r="K21" s="2"/>
      <c r="L21" s="5">
        <f>K21*449.13</f>
        <v>0</v>
      </c>
    </row>
    <row r="22" spans="1:12">
      <c r="A22" s="1"/>
      <c r="B22" s="1">
        <v>824908</v>
      </c>
      <c r="C22" s="1" t="s">
        <v>90</v>
      </c>
      <c r="D22" s="1" t="s">
        <v>91</v>
      </c>
      <c r="E22" s="3" t="s">
        <v>92</v>
      </c>
      <c r="F22" s="1" t="s">
        <v>93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K22*558.11</f>
        <v>0</v>
      </c>
    </row>
    <row r="23" spans="1:12">
      <c r="A23" s="1"/>
      <c r="B23" s="1">
        <v>824909</v>
      </c>
      <c r="C23" s="1" t="s">
        <v>94</v>
      </c>
      <c r="D23" s="1" t="s">
        <v>95</v>
      </c>
      <c r="E23" s="3" t="s">
        <v>96</v>
      </c>
      <c r="F23" s="1" t="s">
        <v>97</v>
      </c>
      <c r="G23" s="1">
        <v>5</v>
      </c>
      <c r="H23" s="1">
        <v>0</v>
      </c>
      <c r="I23" s="1">
        <v>0</v>
      </c>
      <c r="J23" s="1" t="s">
        <v>14</v>
      </c>
      <c r="K23" s="2"/>
      <c r="L23" s="5">
        <f>K23*1879.07</f>
        <v>0</v>
      </c>
    </row>
    <row r="24" spans="1:12">
      <c r="A24" s="1"/>
      <c r="B24" s="1">
        <v>824910</v>
      </c>
      <c r="C24" s="1" t="s">
        <v>98</v>
      </c>
      <c r="D24" s="1" t="s">
        <v>99</v>
      </c>
      <c r="E24" s="3" t="s">
        <v>96</v>
      </c>
      <c r="F24" s="1" t="s">
        <v>100</v>
      </c>
      <c r="G24" s="1">
        <v>4</v>
      </c>
      <c r="H24" s="1">
        <v>0</v>
      </c>
      <c r="I24" s="1">
        <v>0</v>
      </c>
      <c r="J24" s="1" t="s">
        <v>14</v>
      </c>
      <c r="K24" s="2"/>
      <c r="L24" s="5">
        <f>K24*1884.02</f>
        <v>0</v>
      </c>
    </row>
    <row r="25" spans="1:12">
      <c r="A25" s="1"/>
      <c r="B25" s="1">
        <v>824911</v>
      </c>
      <c r="C25" s="1" t="s">
        <v>101</v>
      </c>
      <c r="D25" s="1" t="s">
        <v>102</v>
      </c>
      <c r="E25" s="3" t="s">
        <v>103</v>
      </c>
      <c r="F25" s="1" t="s">
        <v>104</v>
      </c>
      <c r="G25" s="1">
        <v>3</v>
      </c>
      <c r="H25" s="1">
        <v>0</v>
      </c>
      <c r="I25" s="1">
        <v>0</v>
      </c>
      <c r="J25" s="1" t="s">
        <v>14</v>
      </c>
      <c r="K25" s="2"/>
      <c r="L25" s="5">
        <f>K25*2313.33</f>
        <v>0</v>
      </c>
    </row>
    <row r="26" spans="1:12">
      <c r="A26" s="1"/>
      <c r="B26" s="1">
        <v>824912</v>
      </c>
      <c r="C26" s="1" t="s">
        <v>105</v>
      </c>
      <c r="D26" s="1" t="s">
        <v>106</v>
      </c>
      <c r="E26" s="3" t="s">
        <v>107</v>
      </c>
      <c r="F26" s="1" t="s">
        <v>108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K26*1022.09</f>
        <v>0</v>
      </c>
    </row>
    <row r="27" spans="1:12">
      <c r="A27" s="1"/>
      <c r="B27" s="1">
        <v>824913</v>
      </c>
      <c r="C27" s="1" t="s">
        <v>109</v>
      </c>
      <c r="D27" s="1" t="s">
        <v>110</v>
      </c>
      <c r="E27" s="3" t="s">
        <v>111</v>
      </c>
      <c r="F27" s="1" t="s">
        <v>112</v>
      </c>
      <c r="G27" s="1">
        <v>3</v>
      </c>
      <c r="H27" s="1">
        <v>0</v>
      </c>
      <c r="I27" s="1">
        <v>0</v>
      </c>
      <c r="J27" s="1" t="s">
        <v>14</v>
      </c>
      <c r="K27" s="2"/>
      <c r="L27" s="5">
        <f>K27*1370.50</f>
        <v>0</v>
      </c>
    </row>
    <row r="28" spans="1:12">
      <c r="A28" s="1"/>
      <c r="B28" s="1">
        <v>824914</v>
      </c>
      <c r="C28" s="1" t="s">
        <v>113</v>
      </c>
      <c r="D28" s="1" t="s">
        <v>114</v>
      </c>
      <c r="E28" s="3" t="s">
        <v>115</v>
      </c>
      <c r="F28" s="1" t="s">
        <v>116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K28*2182.89</f>
        <v>0</v>
      </c>
    </row>
    <row r="29" spans="1:12">
      <c r="A29" s="1"/>
      <c r="B29" s="1">
        <v>824915</v>
      </c>
      <c r="C29" s="1" t="s">
        <v>117</v>
      </c>
      <c r="D29" s="1" t="s">
        <v>118</v>
      </c>
      <c r="E29" s="3" t="s">
        <v>119</v>
      </c>
      <c r="F29" s="1" t="s">
        <v>120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K29*2311.68</f>
        <v>0</v>
      </c>
    </row>
    <row r="30" spans="1:12">
      <c r="A30" s="1"/>
      <c r="B30" s="1">
        <v>829330</v>
      </c>
      <c r="C30" s="1" t="s">
        <v>121</v>
      </c>
      <c r="D30" s="1" t="s">
        <v>122</v>
      </c>
      <c r="E30" s="3" t="s">
        <v>123</v>
      </c>
      <c r="F30" s="1" t="s">
        <v>124</v>
      </c>
      <c r="G30" s="1">
        <v>2</v>
      </c>
      <c r="H30" s="1">
        <v>0</v>
      </c>
      <c r="I30" s="1">
        <v>0</v>
      </c>
      <c r="J30" s="1" t="s">
        <v>14</v>
      </c>
      <c r="K30" s="2"/>
      <c r="L30" s="5">
        <f>K30*3606.22</f>
        <v>0</v>
      </c>
    </row>
    <row r="31" spans="1:12">
      <c r="A31" s="1"/>
      <c r="B31" s="1">
        <v>829331</v>
      </c>
      <c r="C31" s="1" t="s">
        <v>125</v>
      </c>
      <c r="D31" s="1" t="s">
        <v>126</v>
      </c>
      <c r="E31" s="3" t="s">
        <v>127</v>
      </c>
      <c r="F31" s="1" t="s">
        <v>128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K31*3997.56</f>
        <v>0</v>
      </c>
    </row>
    <row r="32" spans="1:12">
      <c r="A32" s="1"/>
      <c r="B32" s="1">
        <v>829332</v>
      </c>
      <c r="C32" s="1" t="s">
        <v>129</v>
      </c>
      <c r="D32" s="1" t="s">
        <v>130</v>
      </c>
      <c r="E32" s="3" t="s">
        <v>131</v>
      </c>
      <c r="F32" s="1" t="s">
        <v>132</v>
      </c>
      <c r="G32" s="1">
        <v>3</v>
      </c>
      <c r="H32" s="1">
        <v>0</v>
      </c>
      <c r="I32" s="1">
        <v>0</v>
      </c>
      <c r="J32" s="1" t="s">
        <v>14</v>
      </c>
      <c r="K32" s="2"/>
      <c r="L32" s="5">
        <f>K32*4458.24</f>
        <v>0</v>
      </c>
    </row>
    <row r="33" spans="1:12">
      <c r="A33" s="1"/>
      <c r="B33" s="1">
        <v>829333</v>
      </c>
      <c r="C33" s="1" t="s">
        <v>133</v>
      </c>
      <c r="D33" s="1" t="s">
        <v>134</v>
      </c>
      <c r="E33" s="3" t="s">
        <v>135</v>
      </c>
      <c r="F33" s="1" t="s">
        <v>136</v>
      </c>
      <c r="G33" s="1">
        <v>6</v>
      </c>
      <c r="H33" s="1">
        <v>0</v>
      </c>
      <c r="I33" s="1">
        <v>0</v>
      </c>
      <c r="J33" s="1" t="s">
        <v>14</v>
      </c>
      <c r="K33" s="2"/>
      <c r="L33" s="5">
        <f>K33*4851.23</f>
        <v>0</v>
      </c>
    </row>
    <row r="34" spans="1:12">
      <c r="A34" s="1"/>
      <c r="B34" s="1">
        <v>837122</v>
      </c>
      <c r="C34" s="1" t="s">
        <v>137</v>
      </c>
      <c r="D34" s="1" t="s">
        <v>138</v>
      </c>
      <c r="E34" s="3" t="s">
        <v>139</v>
      </c>
      <c r="F34" s="1" t="s">
        <v>140</v>
      </c>
      <c r="G34" s="1">
        <v>3</v>
      </c>
      <c r="H34" s="1">
        <v>0</v>
      </c>
      <c r="I34" s="1">
        <v>0</v>
      </c>
      <c r="J34" s="1" t="s">
        <v>14</v>
      </c>
      <c r="K34" s="2"/>
      <c r="L34" s="5">
        <f>K34*5138.53</f>
        <v>0</v>
      </c>
    </row>
    <row r="35" spans="1:12">
      <c r="A35" s="1"/>
      <c r="B35" s="1">
        <v>879470</v>
      </c>
      <c r="C35" s="1" t="s">
        <v>141</v>
      </c>
      <c r="D35" s="1"/>
      <c r="E35" s="3" t="s">
        <v>142</v>
      </c>
      <c r="F35" s="1" t="s">
        <v>143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K35*5672.80</f>
        <v>0</v>
      </c>
    </row>
    <row r="36" spans="1:12">
      <c r="A36" s="1"/>
      <c r="B36" s="1">
        <v>879950</v>
      </c>
      <c r="C36" s="1" t="s">
        <v>144</v>
      </c>
      <c r="D36" s="1"/>
      <c r="E36" s="3" t="s">
        <v>145</v>
      </c>
      <c r="F36" s="1" t="s">
        <v>146</v>
      </c>
      <c r="G36" s="1">
        <v>1</v>
      </c>
      <c r="H36" s="1">
        <v>0</v>
      </c>
      <c r="I36" s="1">
        <v>0</v>
      </c>
      <c r="J36" s="1" t="s">
        <v>14</v>
      </c>
      <c r="K36" s="2"/>
      <c r="L36" s="5">
        <f>K36*2455.60</f>
        <v>0</v>
      </c>
    </row>
    <row r="37" spans="1:12">
      <c r="A37" s="1"/>
      <c r="B37" s="1">
        <v>879471</v>
      </c>
      <c r="C37" s="1" t="s">
        <v>147</v>
      </c>
      <c r="D37" s="1"/>
      <c r="E37" s="3" t="s">
        <v>148</v>
      </c>
      <c r="F37" s="1" t="s">
        <v>149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K37*5528.60</f>
        <v>0</v>
      </c>
    </row>
    <row r="38" spans="1:12">
      <c r="A38" s="1"/>
      <c r="B38" s="1">
        <v>879472</v>
      </c>
      <c r="C38" s="1" t="s">
        <v>150</v>
      </c>
      <c r="D38" s="1"/>
      <c r="E38" s="3" t="s">
        <v>151</v>
      </c>
      <c r="F38" s="1" t="s">
        <v>152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K38*3500.00</f>
        <v>0</v>
      </c>
    </row>
    <row r="39" spans="1:12">
      <c r="A39" s="1"/>
      <c r="B39" s="1">
        <v>879473</v>
      </c>
      <c r="C39" s="1" t="s">
        <v>153</v>
      </c>
      <c r="D39" s="1"/>
      <c r="E39" s="3" t="s">
        <v>154</v>
      </c>
      <c r="F39" s="1" t="s">
        <v>155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K39*4929.40</f>
        <v>0</v>
      </c>
    </row>
    <row r="40" spans="1:12">
      <c r="A40" s="1"/>
      <c r="B40" s="1">
        <v>879474</v>
      </c>
      <c r="C40" s="1" t="s">
        <v>156</v>
      </c>
      <c r="D40" s="1"/>
      <c r="E40" s="3" t="s">
        <v>157</v>
      </c>
      <c r="F40" s="1" t="s">
        <v>158</v>
      </c>
      <c r="G40" s="1">
        <v>1</v>
      </c>
      <c r="H40" s="1">
        <v>0</v>
      </c>
      <c r="I40" s="1">
        <v>0</v>
      </c>
      <c r="J40" s="1" t="s">
        <v>14</v>
      </c>
      <c r="K40" s="2"/>
      <c r="L40" s="5">
        <f>K40*3966.20</f>
        <v>0</v>
      </c>
    </row>
    <row r="41" spans="1:12">
      <c r="A41" s="1"/>
      <c r="B41" s="1">
        <v>879475</v>
      </c>
      <c r="C41" s="1" t="s">
        <v>159</v>
      </c>
      <c r="D41" s="1"/>
      <c r="E41" s="3" t="s">
        <v>160</v>
      </c>
      <c r="F41" s="1" t="s">
        <v>161</v>
      </c>
      <c r="G41" s="1">
        <v>1</v>
      </c>
      <c r="H41" s="1">
        <v>0</v>
      </c>
      <c r="I41" s="1">
        <v>0</v>
      </c>
      <c r="J41" s="1" t="s">
        <v>14</v>
      </c>
      <c r="K41" s="2"/>
      <c r="L41" s="5">
        <f>K41*2360.40</f>
        <v>0</v>
      </c>
    </row>
    <row r="42" spans="1:12">
      <c r="A42" s="1"/>
      <c r="B42" s="1">
        <v>879476</v>
      </c>
      <c r="C42" s="1" t="s">
        <v>162</v>
      </c>
      <c r="D42" s="1"/>
      <c r="E42" s="3" t="s">
        <v>163</v>
      </c>
      <c r="F42" s="1" t="s">
        <v>164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K42*6860.00</f>
        <v>0</v>
      </c>
    </row>
    <row r="43" spans="1:12">
      <c r="A43" s="1"/>
      <c r="B43" s="1">
        <v>879477</v>
      </c>
      <c r="C43" s="1" t="s">
        <v>165</v>
      </c>
      <c r="D43" s="1"/>
      <c r="E43" s="3" t="s">
        <v>166</v>
      </c>
      <c r="F43" s="1" t="s">
        <v>167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K43*2503.20</f>
        <v>0</v>
      </c>
    </row>
    <row r="44" spans="1:12">
      <c r="A44" s="1"/>
      <c r="B44" s="1">
        <v>879478</v>
      </c>
      <c r="C44" s="1" t="s">
        <v>168</v>
      </c>
      <c r="D44" s="1"/>
      <c r="E44" s="3" t="s">
        <v>169</v>
      </c>
      <c r="F44" s="1" t="s">
        <v>170</v>
      </c>
      <c r="G44" s="1">
        <v>1</v>
      </c>
      <c r="H44" s="1">
        <v>0</v>
      </c>
      <c r="I44" s="1">
        <v>0</v>
      </c>
      <c r="J44" s="1" t="s">
        <v>14</v>
      </c>
      <c r="K44" s="2"/>
      <c r="L44" s="5">
        <f>K44*3410.40</f>
        <v>0</v>
      </c>
    </row>
    <row r="45" spans="1:12">
      <c r="A45" s="1"/>
      <c r="B45" s="1">
        <v>879479</v>
      </c>
      <c r="C45" s="1" t="s">
        <v>171</v>
      </c>
      <c r="D45" s="1"/>
      <c r="E45" s="3" t="s">
        <v>172</v>
      </c>
      <c r="F45" s="1" t="s">
        <v>173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K45*1888.60</f>
        <v>0</v>
      </c>
    </row>
    <row r="46" spans="1:12">
      <c r="A46" s="1"/>
      <c r="B46" s="1">
        <v>879480</v>
      </c>
      <c r="C46" s="1" t="s">
        <v>174</v>
      </c>
      <c r="D46" s="1"/>
      <c r="E46" s="3" t="s">
        <v>175</v>
      </c>
      <c r="F46" s="1" t="s">
        <v>176</v>
      </c>
      <c r="G46" s="1">
        <v>1</v>
      </c>
      <c r="H46" s="1">
        <v>0</v>
      </c>
      <c r="I46" s="1">
        <v>0</v>
      </c>
      <c r="J46" s="1" t="s">
        <v>14</v>
      </c>
      <c r="K46" s="2"/>
      <c r="L46" s="5">
        <f>K46*2485.00</f>
        <v>0</v>
      </c>
    </row>
    <row r="47" spans="1:12">
      <c r="A47" s="1"/>
      <c r="B47" s="1">
        <v>879481</v>
      </c>
      <c r="C47" s="1" t="s">
        <v>177</v>
      </c>
      <c r="D47" s="1"/>
      <c r="E47" s="3" t="s">
        <v>178</v>
      </c>
      <c r="F47" s="1" t="s">
        <v>176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K47*2485.00</f>
        <v>0</v>
      </c>
    </row>
    <row r="48" spans="1:12">
      <c r="A48" s="1"/>
      <c r="B48" s="1">
        <v>879482</v>
      </c>
      <c r="C48" s="1" t="s">
        <v>179</v>
      </c>
      <c r="D48" s="1"/>
      <c r="E48" s="3" t="s">
        <v>180</v>
      </c>
      <c r="F48" s="1" t="s">
        <v>181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K48*3479.00</f>
        <v>0</v>
      </c>
    </row>
    <row r="49" spans="1:12">
      <c r="A49" s="1"/>
      <c r="B49" s="1">
        <v>879483</v>
      </c>
      <c r="C49" s="1" t="s">
        <v>182</v>
      </c>
      <c r="D49" s="1"/>
      <c r="E49" s="3" t="s">
        <v>183</v>
      </c>
      <c r="F49" s="1" t="s">
        <v>181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K49*3479.00</f>
        <v>0</v>
      </c>
    </row>
    <row r="50" spans="1:12">
      <c r="A50" s="1"/>
      <c r="B50" s="1">
        <v>879484</v>
      </c>
      <c r="C50" s="1" t="s">
        <v>184</v>
      </c>
      <c r="D50" s="1"/>
      <c r="E50" s="3" t="s">
        <v>185</v>
      </c>
      <c r="F50" s="1" t="s">
        <v>186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K50*4249.00</f>
        <v>0</v>
      </c>
    </row>
    <row r="51" spans="1:12">
      <c r="A51" s="1"/>
      <c r="B51" s="1">
        <v>879485</v>
      </c>
      <c r="C51" s="1" t="s">
        <v>187</v>
      </c>
      <c r="D51" s="1"/>
      <c r="E51" s="3" t="s">
        <v>188</v>
      </c>
      <c r="F51" s="1" t="s">
        <v>186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K51*4249.00</f>
        <v>0</v>
      </c>
    </row>
    <row r="52" spans="1:12">
      <c r="A52" s="1"/>
      <c r="B52" s="1">
        <v>879486</v>
      </c>
      <c r="C52" s="1" t="s">
        <v>189</v>
      </c>
      <c r="D52" s="1"/>
      <c r="E52" s="3" t="s">
        <v>190</v>
      </c>
      <c r="F52" s="1" t="s">
        <v>186</v>
      </c>
      <c r="G52" s="1">
        <v>1</v>
      </c>
      <c r="H52" s="1">
        <v>0</v>
      </c>
      <c r="I52" s="1">
        <v>0</v>
      </c>
      <c r="J52" s="1" t="s">
        <v>14</v>
      </c>
      <c r="K52" s="2"/>
      <c r="L52" s="5">
        <f>K52*4249.00</f>
        <v>0</v>
      </c>
    </row>
    <row r="53" spans="1:12">
      <c r="A53" s="1"/>
      <c r="B53" s="1">
        <v>879487</v>
      </c>
      <c r="C53" s="1" t="s">
        <v>191</v>
      </c>
      <c r="D53" s="1"/>
      <c r="E53" s="3" t="s">
        <v>192</v>
      </c>
      <c r="F53" s="1" t="s">
        <v>186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K53*4249.00</f>
        <v>0</v>
      </c>
    </row>
    <row r="54" spans="1:12">
      <c r="A54" s="1"/>
      <c r="B54" s="1">
        <v>879488</v>
      </c>
      <c r="C54" s="1" t="s">
        <v>193</v>
      </c>
      <c r="D54" s="1"/>
      <c r="E54" s="3" t="s">
        <v>194</v>
      </c>
      <c r="F54" s="1" t="s">
        <v>195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K54*10388.00</f>
        <v>0</v>
      </c>
    </row>
    <row r="55" spans="1:12">
      <c r="A55" s="1"/>
      <c r="B55" s="1">
        <v>879489</v>
      </c>
      <c r="C55" s="1" t="s">
        <v>196</v>
      </c>
      <c r="D55" s="1"/>
      <c r="E55" s="3" t="s">
        <v>197</v>
      </c>
      <c r="F55" s="1" t="s">
        <v>198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K55*0.00</f>
        <v>0</v>
      </c>
    </row>
    <row r="56" spans="1:12">
      <c r="A56" s="1"/>
      <c r="B56" s="1">
        <v>879490</v>
      </c>
      <c r="C56" s="1" t="s">
        <v>199</v>
      </c>
      <c r="D56" s="1"/>
      <c r="E56" s="3" t="s">
        <v>200</v>
      </c>
      <c r="F56" s="1" t="s">
        <v>201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K56*11237.80</f>
        <v>0</v>
      </c>
    </row>
    <row r="57" spans="1:12">
      <c r="A57" s="1"/>
      <c r="B57" s="1">
        <v>879491</v>
      </c>
      <c r="C57" s="1" t="s">
        <v>202</v>
      </c>
      <c r="D57" s="1"/>
      <c r="E57" s="3" t="s">
        <v>203</v>
      </c>
      <c r="F57" s="1" t="s">
        <v>204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K57*11331.60</f>
        <v>0</v>
      </c>
    </row>
    <row r="58" spans="1:12">
      <c r="A58" s="1"/>
      <c r="B58" s="1">
        <v>879492</v>
      </c>
      <c r="C58" s="1" t="s">
        <v>205</v>
      </c>
      <c r="D58" s="1"/>
      <c r="E58" s="3" t="s">
        <v>206</v>
      </c>
      <c r="F58" s="1" t="s">
        <v>207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K58*11795.00</f>
        <v>0</v>
      </c>
    </row>
    <row r="59" spans="1:12">
      <c r="A59" s="1"/>
      <c r="B59" s="1">
        <v>879493</v>
      </c>
      <c r="C59" s="1" t="s">
        <v>208</v>
      </c>
      <c r="D59" s="1"/>
      <c r="E59" s="3" t="s">
        <v>209</v>
      </c>
      <c r="F59" s="1" t="s">
        <v>210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K59*14165.20</f>
        <v>0</v>
      </c>
    </row>
    <row r="60" spans="1:12">
      <c r="A60" s="1"/>
      <c r="B60" s="1">
        <v>879494</v>
      </c>
      <c r="C60" s="1" t="s">
        <v>211</v>
      </c>
      <c r="D60" s="1"/>
      <c r="E60" s="3" t="s">
        <v>212</v>
      </c>
      <c r="F60" s="1" t="s">
        <v>213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K60*18886.00</f>
        <v>0</v>
      </c>
    </row>
    <row r="61" spans="1:12">
      <c r="A61" s="1"/>
      <c r="B61" s="1">
        <v>879495</v>
      </c>
      <c r="C61" s="1" t="s">
        <v>214</v>
      </c>
      <c r="D61" s="1"/>
      <c r="E61" s="3" t="s">
        <v>215</v>
      </c>
      <c r="F61" s="1" t="s">
        <v>216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K61*18550.00</f>
        <v>0</v>
      </c>
    </row>
    <row r="62" spans="1:12">
      <c r="A62" s="1"/>
      <c r="B62" s="1">
        <v>879496</v>
      </c>
      <c r="C62" s="1" t="s">
        <v>217</v>
      </c>
      <c r="D62" s="1"/>
      <c r="E62" s="3" t="s">
        <v>218</v>
      </c>
      <c r="F62" s="1" t="s">
        <v>219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K62*14810.60</f>
        <v>0</v>
      </c>
    </row>
    <row r="63" spans="1:12">
      <c r="A63" s="1"/>
      <c r="B63" s="1">
        <v>879497</v>
      </c>
      <c r="C63" s="1" t="s">
        <v>220</v>
      </c>
      <c r="D63" s="1"/>
      <c r="E63" s="3" t="s">
        <v>221</v>
      </c>
      <c r="F63" s="1" t="s">
        <v>222</v>
      </c>
      <c r="G63" s="1">
        <v>2</v>
      </c>
      <c r="H63" s="1">
        <v>0</v>
      </c>
      <c r="I63" s="1">
        <v>0</v>
      </c>
      <c r="J63" s="1" t="s">
        <v>14</v>
      </c>
      <c r="K63" s="2"/>
      <c r="L63" s="5">
        <f>K63*1093.40</f>
        <v>0</v>
      </c>
    </row>
    <row r="64" spans="1:12">
      <c r="A64" s="1"/>
      <c r="B64" s="1">
        <v>879498</v>
      </c>
      <c r="C64" s="1" t="s">
        <v>223</v>
      </c>
      <c r="D64" s="1"/>
      <c r="E64" s="3" t="s">
        <v>224</v>
      </c>
      <c r="F64" s="1" t="s">
        <v>225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K64*1038.80</f>
        <v>0</v>
      </c>
    </row>
    <row r="65" spans="1:12">
      <c r="A65" s="1"/>
      <c r="B65" s="1">
        <v>879499</v>
      </c>
      <c r="C65" s="1" t="s">
        <v>226</v>
      </c>
      <c r="D65" s="1"/>
      <c r="E65" s="3" t="s">
        <v>227</v>
      </c>
      <c r="F65" s="1" t="s">
        <v>173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K65*1888.60</f>
        <v>0</v>
      </c>
    </row>
    <row r="66" spans="1:12">
      <c r="A66" s="1"/>
      <c r="B66" s="1">
        <v>879951</v>
      </c>
      <c r="C66" s="1" t="s">
        <v>228</v>
      </c>
      <c r="D66" s="1"/>
      <c r="E66" s="3" t="s">
        <v>229</v>
      </c>
      <c r="F66" s="1" t="s">
        <v>230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K66*194.60</f>
        <v>0</v>
      </c>
    </row>
    <row r="67" spans="1:12">
      <c r="A67" s="1"/>
      <c r="B67" s="1">
        <v>839820</v>
      </c>
      <c r="C67" s="1" t="s">
        <v>231</v>
      </c>
      <c r="D67" s="1" t="s">
        <v>232</v>
      </c>
      <c r="E67" s="3" t="s">
        <v>233</v>
      </c>
      <c r="F67" s="1" t="s">
        <v>234</v>
      </c>
      <c r="G67" s="1">
        <v>2</v>
      </c>
      <c r="H67" s="1">
        <v>0</v>
      </c>
      <c r="I67" s="1">
        <v>0</v>
      </c>
      <c r="J67" s="1" t="s">
        <v>14</v>
      </c>
      <c r="K67" s="2"/>
      <c r="L67" s="5">
        <f>K67*3635.94</f>
        <v>0</v>
      </c>
    </row>
    <row r="68" spans="1:12">
      <c r="A68" s="1"/>
      <c r="B68" s="1">
        <v>839821</v>
      </c>
      <c r="C68" s="1" t="s">
        <v>235</v>
      </c>
      <c r="D68" s="1" t="s">
        <v>236</v>
      </c>
      <c r="E68" s="3" t="s">
        <v>237</v>
      </c>
      <c r="F68" s="1" t="s">
        <v>238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K68*3171.96</f>
        <v>0</v>
      </c>
    </row>
    <row r="69" spans="1:12">
      <c r="A69" s="1"/>
      <c r="B69" s="1">
        <v>839822</v>
      </c>
      <c r="C69" s="1" t="s">
        <v>239</v>
      </c>
      <c r="D69" s="1" t="s">
        <v>240</v>
      </c>
      <c r="E69" s="3" t="s">
        <v>241</v>
      </c>
      <c r="F69" s="1" t="s">
        <v>242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K69*3454.31</f>
        <v>0</v>
      </c>
    </row>
    <row r="70" spans="1:12">
      <c r="A70" s="1"/>
      <c r="B70" s="1">
        <v>868535</v>
      </c>
      <c r="C70" s="1" t="s">
        <v>243</v>
      </c>
      <c r="D70" s="1" t="s">
        <v>244</v>
      </c>
      <c r="E70" s="3" t="s">
        <v>245</v>
      </c>
      <c r="F70" s="1" t="s">
        <v>246</v>
      </c>
      <c r="G70" s="1">
        <v>2</v>
      </c>
      <c r="H70" s="1">
        <v>0</v>
      </c>
      <c r="I70" s="1">
        <v>0</v>
      </c>
      <c r="J70" s="1" t="s">
        <v>14</v>
      </c>
      <c r="K70" s="2"/>
      <c r="L70" s="5">
        <f>K70*4162.68</f>
        <v>0</v>
      </c>
    </row>
    <row r="71" spans="1:12">
      <c r="A71" s="1"/>
      <c r="B71" s="1">
        <v>868536</v>
      </c>
      <c r="C71" s="1" t="s">
        <v>247</v>
      </c>
      <c r="D71" s="1" t="s">
        <v>248</v>
      </c>
      <c r="E71" s="3" t="s">
        <v>249</v>
      </c>
      <c r="F71" s="1" t="s">
        <v>250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K71*4565.57</f>
        <v>0</v>
      </c>
    </row>
    <row r="72" spans="1:12">
      <c r="A72" s="1"/>
      <c r="B72" s="1">
        <v>868537</v>
      </c>
      <c r="C72" s="1" t="s">
        <v>251</v>
      </c>
      <c r="D72" s="1" t="s">
        <v>252</v>
      </c>
      <c r="E72" s="3" t="s">
        <v>253</v>
      </c>
      <c r="F72" s="1" t="s">
        <v>254</v>
      </c>
      <c r="G72" s="1">
        <v>1</v>
      </c>
      <c r="H72" s="1">
        <v>0</v>
      </c>
      <c r="I72" s="1">
        <v>0</v>
      </c>
      <c r="J72" s="1" t="s">
        <v>14</v>
      </c>
      <c r="K72" s="2"/>
      <c r="L72" s="5">
        <f>K72*4836.36</f>
        <v>0</v>
      </c>
    </row>
    <row r="73" spans="1:12">
      <c r="A73" s="1"/>
      <c r="B73" s="1">
        <v>868538</v>
      </c>
      <c r="C73" s="1" t="s">
        <v>255</v>
      </c>
      <c r="D73" s="1" t="s">
        <v>256</v>
      </c>
      <c r="E73" s="3" t="s">
        <v>257</v>
      </c>
      <c r="F73" s="1" t="s">
        <v>258</v>
      </c>
      <c r="G73" s="1">
        <v>10</v>
      </c>
      <c r="H73" s="1">
        <v>0</v>
      </c>
      <c r="I73" s="1">
        <v>0</v>
      </c>
      <c r="J73" s="1" t="s">
        <v>14</v>
      </c>
      <c r="K73" s="2"/>
      <c r="L73" s="5">
        <f>K73*5282.19</f>
        <v>0</v>
      </c>
    </row>
    <row r="74" spans="1:12">
      <c r="A74" s="1"/>
      <c r="B74" s="1">
        <v>871413</v>
      </c>
      <c r="C74" s="1" t="s">
        <v>259</v>
      </c>
      <c r="D74" s="1" t="s">
        <v>260</v>
      </c>
      <c r="E74" s="3" t="s">
        <v>261</v>
      </c>
      <c r="F74" s="1" t="s">
        <v>262</v>
      </c>
      <c r="G74" s="1">
        <v>2</v>
      </c>
      <c r="H74" s="1">
        <v>0</v>
      </c>
      <c r="I74" s="1">
        <v>0</v>
      </c>
      <c r="J74" s="1" t="s">
        <v>14</v>
      </c>
      <c r="K74" s="2"/>
      <c r="L74" s="5">
        <f>K74*3223.14</f>
        <v>0</v>
      </c>
    </row>
    <row r="75" spans="1:12">
      <c r="A75" s="1"/>
      <c r="B75" s="1">
        <v>879314</v>
      </c>
      <c r="C75" s="1" t="s">
        <v>263</v>
      </c>
      <c r="D75" s="1" t="s">
        <v>264</v>
      </c>
      <c r="E75" s="3" t="s">
        <v>265</v>
      </c>
      <c r="F75" s="1" t="s">
        <v>266</v>
      </c>
      <c r="G75" s="1">
        <v>5</v>
      </c>
      <c r="H75" s="1">
        <v>0</v>
      </c>
      <c r="I75" s="1">
        <v>0</v>
      </c>
      <c r="J75" s="1" t="s">
        <v>14</v>
      </c>
      <c r="K75" s="2"/>
      <c r="L75" s="5">
        <f>K75*3442.75</f>
        <v>0</v>
      </c>
    </row>
    <row r="76" spans="1:12">
      <c r="A76" s="1"/>
      <c r="B76" s="1">
        <v>879315</v>
      </c>
      <c r="C76" s="1" t="s">
        <v>267</v>
      </c>
      <c r="D76" s="1" t="s">
        <v>268</v>
      </c>
      <c r="E76" s="3" t="s">
        <v>269</v>
      </c>
      <c r="F76" s="1" t="s">
        <v>270</v>
      </c>
      <c r="G76" s="1">
        <v>1</v>
      </c>
      <c r="H76" s="1">
        <v>0</v>
      </c>
      <c r="I76" s="1">
        <v>0</v>
      </c>
      <c r="J76" s="1" t="s">
        <v>14</v>
      </c>
      <c r="K76" s="2"/>
      <c r="L76" s="5">
        <f>K76*3786.20</f>
        <v>0</v>
      </c>
    </row>
    <row r="77" spans="1:12">
      <c r="A77" s="1"/>
      <c r="B77" s="1">
        <v>879316</v>
      </c>
      <c r="C77" s="1" t="s">
        <v>271</v>
      </c>
      <c r="D77" s="1" t="s">
        <v>272</v>
      </c>
      <c r="E77" s="3" t="s">
        <v>273</v>
      </c>
      <c r="F77" s="1" t="s">
        <v>274</v>
      </c>
      <c r="G77" s="1">
        <v>2</v>
      </c>
      <c r="H77" s="1">
        <v>0</v>
      </c>
      <c r="I77" s="1">
        <v>0</v>
      </c>
      <c r="J77" s="1" t="s">
        <v>14</v>
      </c>
      <c r="K77" s="2"/>
      <c r="L77" s="5">
        <f>K77*4189.09</f>
        <v>0</v>
      </c>
    </row>
    <row r="78" spans="1:12">
      <c r="A78" s="1"/>
      <c r="B78" s="1">
        <v>879317</v>
      </c>
      <c r="C78" s="1" t="s">
        <v>275</v>
      </c>
      <c r="D78" s="1" t="s">
        <v>276</v>
      </c>
      <c r="E78" s="3" t="s">
        <v>277</v>
      </c>
      <c r="F78" s="1" t="s">
        <v>278</v>
      </c>
      <c r="G78" s="1">
        <v>3</v>
      </c>
      <c r="H78" s="1">
        <v>0</v>
      </c>
      <c r="I78" s="1">
        <v>0</v>
      </c>
      <c r="J78" s="1" t="s">
        <v>14</v>
      </c>
      <c r="K78" s="2"/>
      <c r="L78" s="5">
        <f>K78*4474.75</f>
        <v>0</v>
      </c>
    </row>
    <row r="79" spans="1:12">
      <c r="A79" s="1"/>
      <c r="B79" s="1">
        <v>879348</v>
      </c>
      <c r="C79" s="1" t="s">
        <v>279</v>
      </c>
      <c r="D79" s="1" t="s">
        <v>280</v>
      </c>
      <c r="E79" s="3" t="s">
        <v>281</v>
      </c>
      <c r="F79" s="1" t="s">
        <v>282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K79*3589.71</f>
        <v>0</v>
      </c>
    </row>
    <row r="80" spans="1:12">
      <c r="A80" s="1"/>
      <c r="B80" s="1">
        <v>879349</v>
      </c>
      <c r="C80" s="1" t="s">
        <v>283</v>
      </c>
      <c r="D80" s="1" t="s">
        <v>284</v>
      </c>
      <c r="E80" s="3" t="s">
        <v>285</v>
      </c>
      <c r="F80" s="1" t="s">
        <v>286</v>
      </c>
      <c r="G80" s="1">
        <v>0</v>
      </c>
      <c r="H80" s="1">
        <v>0</v>
      </c>
      <c r="I80" s="1">
        <v>0</v>
      </c>
      <c r="J80" s="1" t="s">
        <v>14</v>
      </c>
      <c r="K80" s="2"/>
      <c r="L80" s="5">
        <f>K80*4050.39</f>
        <v>0</v>
      </c>
    </row>
    <row r="81" spans="1:12">
      <c r="A81" s="1"/>
      <c r="B81" s="1">
        <v>879350</v>
      </c>
      <c r="C81" s="1" t="s">
        <v>287</v>
      </c>
      <c r="D81" s="1" t="s">
        <v>288</v>
      </c>
      <c r="E81" s="3" t="s">
        <v>289</v>
      </c>
      <c r="F81" s="1" t="s">
        <v>290</v>
      </c>
      <c r="G81" s="1">
        <v>3</v>
      </c>
      <c r="H81" s="1">
        <v>0</v>
      </c>
      <c r="I81" s="1">
        <v>0</v>
      </c>
      <c r="J81" s="1" t="s">
        <v>14</v>
      </c>
      <c r="K81" s="2"/>
      <c r="L81" s="5">
        <f>K81*4504.47</f>
        <v>0</v>
      </c>
    </row>
    <row r="82" spans="1:12">
      <c r="A82" s="1"/>
      <c r="B82" s="1">
        <v>879351</v>
      </c>
      <c r="C82" s="1" t="s">
        <v>291</v>
      </c>
      <c r="D82" s="1" t="s">
        <v>292</v>
      </c>
      <c r="E82" s="3" t="s">
        <v>293</v>
      </c>
      <c r="F82" s="1" t="s">
        <v>294</v>
      </c>
      <c r="G82" s="1">
        <v>5</v>
      </c>
      <c r="H82" s="1">
        <v>0</v>
      </c>
      <c r="I82" s="1">
        <v>0</v>
      </c>
      <c r="J82" s="1" t="s">
        <v>14</v>
      </c>
      <c r="K82" s="2"/>
      <c r="L82" s="5">
        <f>K82*4963.51</f>
        <v>0</v>
      </c>
    </row>
    <row r="83" spans="1:12">
      <c r="A83" s="1"/>
      <c r="B83" s="1">
        <v>879352</v>
      </c>
      <c r="C83" s="1" t="s">
        <v>295</v>
      </c>
      <c r="D83" s="1" t="s">
        <v>296</v>
      </c>
      <c r="E83" s="3" t="s">
        <v>297</v>
      </c>
      <c r="F83" s="1" t="s">
        <v>298</v>
      </c>
      <c r="G83" s="1">
        <v>4</v>
      </c>
      <c r="H83" s="1">
        <v>0</v>
      </c>
      <c r="I83" s="1">
        <v>0</v>
      </c>
      <c r="J83" s="1" t="s">
        <v>14</v>
      </c>
      <c r="K83" s="2"/>
      <c r="L83" s="5">
        <f>K83*5434.10</f>
        <v>0</v>
      </c>
    </row>
    <row r="84" spans="1:12">
      <c r="A84" s="1"/>
      <c r="B84" s="1">
        <v>879353</v>
      </c>
      <c r="C84" s="1" t="s">
        <v>299</v>
      </c>
      <c r="D84" s="1" t="s">
        <v>300</v>
      </c>
      <c r="E84" s="3" t="s">
        <v>301</v>
      </c>
      <c r="F84" s="1" t="s">
        <v>302</v>
      </c>
      <c r="G84" s="1">
        <v>4</v>
      </c>
      <c r="H84" s="1">
        <v>0</v>
      </c>
      <c r="I84" s="1">
        <v>0</v>
      </c>
      <c r="J84" s="1" t="s">
        <v>14</v>
      </c>
      <c r="K84" s="2"/>
      <c r="L84" s="5">
        <f>K84*5904.69</f>
        <v>0</v>
      </c>
    </row>
    <row r="85" spans="1:12">
      <c r="A85" s="1"/>
      <c r="B85" s="1">
        <v>879354</v>
      </c>
      <c r="C85" s="1" t="s">
        <v>303</v>
      </c>
      <c r="D85" s="1" t="s">
        <v>304</v>
      </c>
      <c r="E85" s="3" t="s">
        <v>305</v>
      </c>
      <c r="F85" s="1" t="s">
        <v>306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K85*3275.98</f>
        <v>0</v>
      </c>
    </row>
    <row r="86" spans="1:12">
      <c r="A86" s="1"/>
      <c r="B86" s="1">
        <v>879355</v>
      </c>
      <c r="C86" s="1" t="s">
        <v>307</v>
      </c>
      <c r="D86" s="1" t="s">
        <v>308</v>
      </c>
      <c r="E86" s="3" t="s">
        <v>309</v>
      </c>
      <c r="F86" s="1" t="s">
        <v>310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K86*3682.18</f>
        <v>0</v>
      </c>
    </row>
    <row r="87" spans="1:12">
      <c r="A87" s="1"/>
      <c r="B87" s="1">
        <v>879356</v>
      </c>
      <c r="C87" s="1" t="s">
        <v>311</v>
      </c>
      <c r="D87" s="1" t="s">
        <v>312</v>
      </c>
      <c r="E87" s="3" t="s">
        <v>313</v>
      </c>
      <c r="F87" s="1" t="s">
        <v>314</v>
      </c>
      <c r="G87" s="1">
        <v>2</v>
      </c>
      <c r="H87" s="1">
        <v>0</v>
      </c>
      <c r="I87" s="1">
        <v>0</v>
      </c>
      <c r="J87" s="1" t="s">
        <v>14</v>
      </c>
      <c r="K87" s="2"/>
      <c r="L87" s="5">
        <f>K87*4205.61</f>
        <v>0</v>
      </c>
    </row>
    <row r="88" spans="1:12">
      <c r="A88" s="1"/>
      <c r="B88" s="1">
        <v>879357</v>
      </c>
      <c r="C88" s="1" t="s">
        <v>315</v>
      </c>
      <c r="D88" s="1" t="s">
        <v>316</v>
      </c>
      <c r="E88" s="3" t="s">
        <v>317</v>
      </c>
      <c r="F88" s="1" t="s">
        <v>318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K88*4603.55</f>
        <v>0</v>
      </c>
    </row>
    <row r="89" spans="1:12">
      <c r="A89" s="1"/>
      <c r="B89" s="1">
        <v>879358</v>
      </c>
      <c r="C89" s="1" t="s">
        <v>319</v>
      </c>
      <c r="D89" s="1" t="s">
        <v>320</v>
      </c>
      <c r="E89" s="3" t="s">
        <v>321</v>
      </c>
      <c r="F89" s="1" t="s">
        <v>322</v>
      </c>
      <c r="G89" s="1">
        <v>2</v>
      </c>
      <c r="H89" s="1">
        <v>0</v>
      </c>
      <c r="I89" s="1">
        <v>0</v>
      </c>
      <c r="J89" s="1" t="s">
        <v>14</v>
      </c>
      <c r="K89" s="2"/>
      <c r="L89" s="5">
        <f>K89*5003.14</f>
        <v>0</v>
      </c>
    </row>
    <row r="90" spans="1:12">
      <c r="A90" s="1"/>
      <c r="B90" s="1">
        <v>879359</v>
      </c>
      <c r="C90" s="1" t="s">
        <v>323</v>
      </c>
      <c r="D90" s="1" t="s">
        <v>324</v>
      </c>
      <c r="E90" s="3" t="s">
        <v>325</v>
      </c>
      <c r="F90" s="1" t="s">
        <v>326</v>
      </c>
      <c r="G90" s="1">
        <v>2</v>
      </c>
      <c r="H90" s="1">
        <v>0</v>
      </c>
      <c r="I90" s="1">
        <v>0</v>
      </c>
      <c r="J90" s="1" t="s">
        <v>14</v>
      </c>
      <c r="K90" s="2"/>
      <c r="L90" s="5">
        <f>K90*5450.61</f>
        <v>0</v>
      </c>
    </row>
    <row r="91" spans="1:12">
      <c r="A91" s="1"/>
      <c r="B91" s="1">
        <v>879360</v>
      </c>
      <c r="C91" s="1" t="s">
        <v>327</v>
      </c>
      <c r="D91" s="1" t="s">
        <v>328</v>
      </c>
      <c r="E91" s="3" t="s">
        <v>329</v>
      </c>
      <c r="F91" s="1" t="s">
        <v>330</v>
      </c>
      <c r="G91" s="1">
        <v>3</v>
      </c>
      <c r="H91" s="1">
        <v>0</v>
      </c>
      <c r="I91" s="1">
        <v>0</v>
      </c>
      <c r="J91" s="1" t="s">
        <v>14</v>
      </c>
      <c r="K91" s="2"/>
      <c r="L91" s="5">
        <f>K91*5894.78</f>
        <v>0</v>
      </c>
    </row>
    <row r="92" spans="1:12">
      <c r="A92" s="1"/>
      <c r="B92" s="1">
        <v>880057</v>
      </c>
      <c r="C92" s="1" t="s">
        <v>331</v>
      </c>
      <c r="D92" s="1" t="s">
        <v>332</v>
      </c>
      <c r="E92" s="3" t="s">
        <v>333</v>
      </c>
      <c r="F92" s="1" t="s">
        <v>334</v>
      </c>
      <c r="G92" s="1">
        <v>1</v>
      </c>
      <c r="H92" s="1">
        <v>0</v>
      </c>
      <c r="I92" s="1">
        <v>0</v>
      </c>
      <c r="J92" s="1" t="s">
        <v>14</v>
      </c>
      <c r="K92" s="2"/>
      <c r="L92" s="5">
        <f>K92*2889.60</f>
        <v>0</v>
      </c>
    </row>
    <row r="93" spans="1:12">
      <c r="A93" s="1"/>
      <c r="B93" s="1">
        <v>880058</v>
      </c>
      <c r="C93" s="1" t="s">
        <v>335</v>
      </c>
      <c r="D93" s="1" t="s">
        <v>336</v>
      </c>
      <c r="E93" s="3" t="s">
        <v>337</v>
      </c>
      <c r="F93" s="1" t="s">
        <v>338</v>
      </c>
      <c r="G93" s="1">
        <v>1</v>
      </c>
      <c r="H93" s="1">
        <v>0</v>
      </c>
      <c r="I93" s="1">
        <v>0</v>
      </c>
      <c r="J93" s="1" t="s">
        <v>14</v>
      </c>
      <c r="K93" s="2"/>
      <c r="L93" s="5">
        <f>K93*3351.94</f>
        <v>0</v>
      </c>
    </row>
    <row r="94" spans="1:12">
      <c r="A94" s="1"/>
      <c r="B94" s="1">
        <v>880059</v>
      </c>
      <c r="C94" s="1" t="s">
        <v>339</v>
      </c>
      <c r="D94" s="1" t="s">
        <v>340</v>
      </c>
      <c r="E94" s="3" t="s">
        <v>341</v>
      </c>
      <c r="F94" s="1" t="s">
        <v>342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K94*4920.58</f>
        <v>0</v>
      </c>
    </row>
    <row r="95" spans="1:12">
      <c r="A95" s="1"/>
      <c r="B95" s="1">
        <v>880060</v>
      </c>
      <c r="C95" s="1" t="s">
        <v>343</v>
      </c>
      <c r="D95" s="1" t="s">
        <v>344</v>
      </c>
      <c r="E95" s="3" t="s">
        <v>345</v>
      </c>
      <c r="F95" s="1" t="s">
        <v>346</v>
      </c>
      <c r="G95" s="1">
        <v>0</v>
      </c>
      <c r="H95" s="1">
        <v>0</v>
      </c>
      <c r="I95" s="1">
        <v>0</v>
      </c>
      <c r="J95" s="1" t="s">
        <v>14</v>
      </c>
      <c r="K95" s="2"/>
      <c r="L95" s="5">
        <f>K95*6373.63</f>
        <v>0</v>
      </c>
    </row>
    <row r="96" spans="1:12">
      <c r="A96" s="1"/>
      <c r="B96" s="1">
        <v>870010</v>
      </c>
      <c r="C96" s="1" t="s">
        <v>347</v>
      </c>
      <c r="D96" s="1" t="s">
        <v>348</v>
      </c>
      <c r="E96" s="3" t="s">
        <v>349</v>
      </c>
      <c r="F96" s="1" t="s">
        <v>350</v>
      </c>
      <c r="G96" s="1" t="s">
        <v>351</v>
      </c>
      <c r="H96" s="1">
        <v>0</v>
      </c>
      <c r="I96" s="1">
        <v>0</v>
      </c>
      <c r="J96" s="1" t="s">
        <v>14</v>
      </c>
      <c r="K96" s="2"/>
      <c r="L96" s="5">
        <f>K96*271.21</f>
        <v>0</v>
      </c>
    </row>
    <row r="97" spans="1:12">
      <c r="A97" s="1"/>
      <c r="B97" s="1">
        <v>870011</v>
      </c>
      <c r="C97" s="1" t="s">
        <v>352</v>
      </c>
      <c r="D97" s="1" t="s">
        <v>353</v>
      </c>
      <c r="E97" s="3" t="s">
        <v>354</v>
      </c>
      <c r="F97" s="1" t="s">
        <v>350</v>
      </c>
      <c r="G97" s="1" t="s">
        <v>351</v>
      </c>
      <c r="H97" s="1">
        <v>0</v>
      </c>
      <c r="I97" s="1">
        <v>0</v>
      </c>
      <c r="J97" s="1" t="s">
        <v>14</v>
      </c>
      <c r="K97" s="2"/>
      <c r="L97" s="5">
        <f>K97*271.21</f>
        <v>0</v>
      </c>
    </row>
    <row r="98" spans="1:12">
      <c r="A98" s="1"/>
      <c r="B98" s="1">
        <v>870012</v>
      </c>
      <c r="C98" s="1" t="s">
        <v>355</v>
      </c>
      <c r="D98" s="1" t="s">
        <v>356</v>
      </c>
      <c r="E98" s="3" t="s">
        <v>357</v>
      </c>
      <c r="F98" s="1" t="s">
        <v>358</v>
      </c>
      <c r="G98" s="1" t="s">
        <v>359</v>
      </c>
      <c r="H98" s="1">
        <v>0</v>
      </c>
      <c r="I98" s="1">
        <v>0</v>
      </c>
      <c r="J98" s="1" t="s">
        <v>14</v>
      </c>
      <c r="K98" s="2"/>
      <c r="L98" s="5">
        <f>K98*702.92</f>
        <v>0</v>
      </c>
    </row>
    <row r="99" spans="1:12">
      <c r="A99" s="1"/>
      <c r="B99" s="1">
        <v>870013</v>
      </c>
      <c r="C99" s="1" t="s">
        <v>360</v>
      </c>
      <c r="D99" s="1" t="s">
        <v>361</v>
      </c>
      <c r="E99" s="3" t="s">
        <v>362</v>
      </c>
      <c r="F99" s="1" t="s">
        <v>363</v>
      </c>
      <c r="G99" s="1" t="s">
        <v>359</v>
      </c>
      <c r="H99" s="1">
        <v>0</v>
      </c>
      <c r="I99" s="1">
        <v>0</v>
      </c>
      <c r="J99" s="1" t="s">
        <v>14</v>
      </c>
      <c r="K99" s="2"/>
      <c r="L99" s="5">
        <f>K99*112.23</f>
        <v>0</v>
      </c>
    </row>
    <row r="100" spans="1:12">
      <c r="A100" s="1"/>
      <c r="B100" s="1">
        <v>878019</v>
      </c>
      <c r="C100" s="1" t="s">
        <v>364</v>
      </c>
      <c r="D100" s="1" t="s">
        <v>365</v>
      </c>
      <c r="E100" s="3" t="s">
        <v>366</v>
      </c>
      <c r="F100" s="1" t="s">
        <v>367</v>
      </c>
      <c r="G100" s="1">
        <v>2</v>
      </c>
      <c r="H100" s="1">
        <v>0</v>
      </c>
      <c r="I100" s="1">
        <v>0</v>
      </c>
      <c r="J100" s="1" t="s">
        <v>14</v>
      </c>
      <c r="K100" s="2"/>
      <c r="L100" s="5">
        <f>K100*1956.04</f>
        <v>0</v>
      </c>
    </row>
    <row r="101" spans="1:12">
      <c r="A101" s="1"/>
      <c r="B101" s="1">
        <v>878020</v>
      </c>
      <c r="C101" s="1" t="s">
        <v>368</v>
      </c>
      <c r="D101" s="1" t="s">
        <v>369</v>
      </c>
      <c r="E101" s="3" t="s">
        <v>370</v>
      </c>
      <c r="F101" s="1" t="s">
        <v>371</v>
      </c>
      <c r="G101" s="1">
        <v>3</v>
      </c>
      <c r="H101" s="1">
        <v>0</v>
      </c>
      <c r="I101" s="1">
        <v>0</v>
      </c>
      <c r="J101" s="1" t="s">
        <v>14</v>
      </c>
      <c r="K101" s="2"/>
      <c r="L101" s="5">
        <f>K101*2256.84</f>
        <v>0</v>
      </c>
    </row>
    <row r="102" spans="1:12">
      <c r="A102" s="1"/>
      <c r="B102" s="1">
        <v>878021</v>
      </c>
      <c r="C102" s="1" t="s">
        <v>372</v>
      </c>
      <c r="D102" s="1" t="s">
        <v>373</v>
      </c>
      <c r="E102" s="3" t="s">
        <v>374</v>
      </c>
      <c r="F102" s="1" t="s">
        <v>375</v>
      </c>
      <c r="G102" s="1">
        <v>3</v>
      </c>
      <c r="H102" s="1">
        <v>0</v>
      </c>
      <c r="I102" s="1">
        <v>0</v>
      </c>
      <c r="J102" s="1" t="s">
        <v>14</v>
      </c>
      <c r="K102" s="2"/>
      <c r="L102" s="5">
        <f>K102*2376.86</f>
        <v>0</v>
      </c>
    </row>
    <row r="103" spans="1:12">
      <c r="A103" s="1"/>
      <c r="B103" s="1">
        <v>878022</v>
      </c>
      <c r="C103" s="1" t="s">
        <v>376</v>
      </c>
      <c r="D103" s="1" t="s">
        <v>377</v>
      </c>
      <c r="E103" s="3" t="s">
        <v>378</v>
      </c>
      <c r="F103" s="1" t="s">
        <v>379</v>
      </c>
      <c r="G103" s="1">
        <v>4</v>
      </c>
      <c r="H103" s="1">
        <v>0</v>
      </c>
      <c r="I103" s="1">
        <v>0</v>
      </c>
      <c r="J103" s="1" t="s">
        <v>14</v>
      </c>
      <c r="K103" s="2"/>
      <c r="L103" s="5">
        <f>K103*2648.05</f>
        <v>0</v>
      </c>
    </row>
    <row r="104" spans="1:12">
      <c r="A104" s="1"/>
      <c r="B104" s="1">
        <v>882548</v>
      </c>
      <c r="C104" s="1" t="s">
        <v>380</v>
      </c>
      <c r="D104" s="1" t="s">
        <v>381</v>
      </c>
      <c r="E104" s="3" t="s">
        <v>382</v>
      </c>
      <c r="F104" s="1" t="s">
        <v>367</v>
      </c>
      <c r="G104" s="1">
        <v>1</v>
      </c>
      <c r="H104" s="1">
        <v>0</v>
      </c>
      <c r="I104" s="1">
        <v>0</v>
      </c>
      <c r="J104" s="1" t="s">
        <v>14</v>
      </c>
      <c r="K104" s="2"/>
      <c r="L104" s="5">
        <f>K104*1956.04</f>
        <v>0</v>
      </c>
    </row>
    <row r="105" spans="1:12">
      <c r="A105" s="1"/>
      <c r="B105" s="1">
        <v>882549</v>
      </c>
      <c r="C105" s="1" t="s">
        <v>383</v>
      </c>
      <c r="D105" s="1" t="s">
        <v>384</v>
      </c>
      <c r="E105" s="3" t="s">
        <v>385</v>
      </c>
      <c r="F105" s="1" t="s">
        <v>375</v>
      </c>
      <c r="G105" s="1">
        <v>2</v>
      </c>
      <c r="H105" s="1">
        <v>0</v>
      </c>
      <c r="I105" s="1">
        <v>0</v>
      </c>
      <c r="J105" s="1" t="s">
        <v>14</v>
      </c>
      <c r="K105" s="2"/>
      <c r="L105" s="5">
        <f>K105*2376.86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2024-10-25T09:09:09+03:00</dcterms:created>
  <dcterms:modified xsi:type="dcterms:W3CDTF">2024-10-25T09:09:09+03:00</dcterms:modified>
  <dc:title>Untitled Spreadsheet</dc:title>
  <dc:description/>
  <dc:subject/>
  <cp:keywords/>
  <cp:category/>
</cp:coreProperties>
</file>