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<sst xmlns="http://schemas.openxmlformats.org/spreadsheetml/2006/main" uniqueCount="1438">
  <si>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</si>
  <si>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</si>
  <si>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</si>
  <si>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</si>
  <si>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</si>
  <si>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</si>
  <si>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</si>
  <si>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</si>
  <si>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</si>
  <si>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</si>
  <si>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</si>
  <si>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ALT-110185</t>
  </si>
  <si>
    <t>PPR TEBO Муфта соединительная 20  (90/900шт)</t>
  </si>
  <si>
    <t>5.84 руб.</t>
  </si>
  <si>
    <t>Уточняйте</t>
  </si>
  <si>
    <t>шт</t>
  </si>
  <si>
    <t>ALT-110186</t>
  </si>
  <si>
    <t>PPR TEBO Муфта соединительная 25  (50/600шт)</t>
  </si>
  <si>
    <t>9.09 руб.</t>
  </si>
  <si>
    <t>ALT-110187</t>
  </si>
  <si>
    <t>PPR TEBO Муфта соединительная 32  (30/300шт)</t>
  </si>
  <si>
    <t>16.68 руб.</t>
  </si>
  <si>
    <t>ALT-110188</t>
  </si>
  <si>
    <t>PPR TEBO Муфта соединительная 40  (20/200шт)</t>
  </si>
  <si>
    <t>32.60 руб.</t>
  </si>
  <si>
    <t>ALT-110189</t>
  </si>
  <si>
    <t>PPR TEBO Муфта соединительная 50  (12/108шт)</t>
  </si>
  <si>
    <t>51.23 руб.</t>
  </si>
  <si>
    <t>ALT-110190</t>
  </si>
  <si>
    <t>PPR TEBO Муфта соединительная 63  (6/60шт)</t>
  </si>
  <si>
    <t>90.88 руб.</t>
  </si>
  <si>
    <t>ALT-110191</t>
  </si>
  <si>
    <t>PPR TEBO Муфта соединительная 75  (6/36шт)</t>
  </si>
  <si>
    <t>184.75 руб.</t>
  </si>
  <si>
    <t>ALT-110192</t>
  </si>
  <si>
    <t>PPR TEBO Муфта соединительная 90  (2/24шт)</t>
  </si>
  <si>
    <t>302.32 руб.</t>
  </si>
  <si>
    <t>ALT-110193</t>
  </si>
  <si>
    <t>PPR TEBO Муфта соединительная 110  (1/10шт)</t>
  </si>
  <si>
    <t>509.40 руб.</t>
  </si>
  <si>
    <t>ALT-110194</t>
  </si>
  <si>
    <t>PPR TEBO Муфта соединительная 125  (1/8шт)</t>
  </si>
  <si>
    <t>1 014.21 руб.</t>
  </si>
  <si>
    <t>ALT-110195</t>
  </si>
  <si>
    <t>PPR TEBO Муфта соединительная 160  (1/6шт)</t>
  </si>
  <si>
    <t>2 386.33 руб.</t>
  </si>
  <si>
    <t>ALT-110196</t>
  </si>
  <si>
    <t>PPR TEBO Муфта переходная вн.- вн. 25/20  (40/560шт)</t>
  </si>
  <si>
    <t>ALT-110197</t>
  </si>
  <si>
    <t>PPR TEBO Муфта переходная вн.- вн. 32/20  (30/390шт)</t>
  </si>
  <si>
    <t>12.96 руб.</t>
  </si>
  <si>
    <t>ALT-110198</t>
  </si>
  <si>
    <t>PPR TEBO Муфта переходная вн.- вн. 32/25  (30/360шт)</t>
  </si>
  <si>
    <t>13.37 руб.</t>
  </si>
  <si>
    <t>ALT-110199</t>
  </si>
  <si>
    <t>PPR TEBO Муфта переходная вн.- вн. 40/20  (30/330шт)</t>
  </si>
  <si>
    <t>27.27 руб.</t>
  </si>
  <si>
    <t>ALT-110200</t>
  </si>
  <si>
    <t>PPR TEBO Муфта переходная вн.- вн. 40/25  (30/330шт)</t>
  </si>
  <si>
    <t>27.63 руб.</t>
  </si>
  <si>
    <t>ALT-110201</t>
  </si>
  <si>
    <t>PPR TEBO Муфта переходная вн.- вн. 40/32  (20/200шт)</t>
  </si>
  <si>
    <t>29.21 руб.</t>
  </si>
  <si>
    <t>ALT-110202</t>
  </si>
  <si>
    <t>PPR TEBO Муфта переходная вн.- вн. 50/20  (20/200шт)</t>
  </si>
  <si>
    <t>49.04 руб.</t>
  </si>
  <si>
    <t>ALT-110203</t>
  </si>
  <si>
    <t>PPR TEBO Муфта переходная вн.- вн. 50/25  (20/200шт)</t>
  </si>
  <si>
    <t>50.14 руб.</t>
  </si>
  <si>
    <t>ALT-110204</t>
  </si>
  <si>
    <t>PPR TEBO Муфта переходная вн.- вн. 50/32  (15/150шт)</t>
  </si>
  <si>
    <t>41.95 руб.</t>
  </si>
  <si>
    <t>ALT-110205</t>
  </si>
  <si>
    <t>PPR TEBO Муфта переходная вн.- вн. 50/40  (15/120шт)</t>
  </si>
  <si>
    <t>54.19 руб.</t>
  </si>
  <si>
    <t>ALT-110206</t>
  </si>
  <si>
    <t>PPR TEBO Муфта переходная вн.- вн. 63/20  (10/80шт)</t>
  </si>
  <si>
    <t>97.54 руб.</t>
  </si>
  <si>
    <t>ALT-110207</t>
  </si>
  <si>
    <t>PPR TEBO Муфта переходная вн.- вн. 63/25  (10/80шт)</t>
  </si>
  <si>
    <t>99.81 руб.</t>
  </si>
  <si>
    <t>ALT-110208</t>
  </si>
  <si>
    <t>PPR TEBO Муфта переходная вн.- вн. 63/32  (10/80шт)</t>
  </si>
  <si>
    <t>88.22 руб.</t>
  </si>
  <si>
    <t>ALT-110209</t>
  </si>
  <si>
    <t>PPR TEBO Муфта переходная вн.- вн. 63/40  (10/80шт)</t>
  </si>
  <si>
    <t>91.76 руб.</t>
  </si>
  <si>
    <t>ALT-110210</t>
  </si>
  <si>
    <t>PPR TEBO Муфта переходная вн.- вн. 63/50  (6/60шт)</t>
  </si>
  <si>
    <t>100.97 руб.</t>
  </si>
  <si>
    <t>ALT-110211</t>
  </si>
  <si>
    <t>PPR TEBO Муфта переходная вн.- вн. 75/32  (10/60шт)</t>
  </si>
  <si>
    <t>133.82 руб.</t>
  </si>
  <si>
    <t>ALT-110212</t>
  </si>
  <si>
    <t>PPR TEBO Муфта переходная вн.- вн. 75/40  (10/60шт)</t>
  </si>
  <si>
    <t>142.86 руб.</t>
  </si>
  <si>
    <t>ALT-110213</t>
  </si>
  <si>
    <t>PPR TEBO Муфта переходная вн.- вн. 75/50  (10/60шт)</t>
  </si>
  <si>
    <t>136.60 руб.</t>
  </si>
  <si>
    <t>ALT-110214</t>
  </si>
  <si>
    <t>PPR TEBO Муфта переходная вн.- вн. 75/63  (5/40шт)</t>
  </si>
  <si>
    <t>137.14 руб.</t>
  </si>
  <si>
    <t>ALT-110215</t>
  </si>
  <si>
    <t>PPR TEBO Муфта переходная вн.- вн. 90/32  (4/40шт)</t>
  </si>
  <si>
    <t>217.58 руб.</t>
  </si>
  <si>
    <t>ALT-110216</t>
  </si>
  <si>
    <t>PPR TEBO Муфта переходная вн.- вн. 90/40  (4/36шт)</t>
  </si>
  <si>
    <t>219.64 руб.</t>
  </si>
  <si>
    <t>ALT-110217</t>
  </si>
  <si>
    <t>PPR TEBO Муфта переходная вн.- вн. 90/50  (4/36шт)</t>
  </si>
  <si>
    <t>254.51 руб.</t>
  </si>
  <si>
    <t>ALT-110218</t>
  </si>
  <si>
    <t>PPR TEBO Муфта переходная вн.- вн. 90/63  (4/36шт)</t>
  </si>
  <si>
    <t>241.07 руб.</t>
  </si>
  <si>
    <t>ALT-110219</t>
  </si>
  <si>
    <t>PPR TEBO Муфта переходная вн.- вн. 90/75  (2/24шт)</t>
  </si>
  <si>
    <t>250.90 руб.</t>
  </si>
  <si>
    <t>ALT-110220</t>
  </si>
  <si>
    <t>PPR TEBO Муфта переходная вн.- вн. 110/50  (1/20шт)</t>
  </si>
  <si>
    <t>421.68 руб.</t>
  </si>
  <si>
    <t>ALT-110221</t>
  </si>
  <si>
    <t>PPR TEBO Муфта переходная вн.- вн. 110/63  (1/20шт)</t>
  </si>
  <si>
    <t>404.44 руб.</t>
  </si>
  <si>
    <t>ALT-110222</t>
  </si>
  <si>
    <t>PPR TEBO Муфта переходная вн.- вн. 110/75  (1/20шт)</t>
  </si>
  <si>
    <t>409.66 руб.</t>
  </si>
  <si>
    <t>ALT-110223</t>
  </si>
  <si>
    <t>PPR TEBO Муфта переходная вн.- вн. 110/90  (1/15шт)</t>
  </si>
  <si>
    <t>415.07 руб.</t>
  </si>
  <si>
    <t>ALT-110224</t>
  </si>
  <si>
    <t>PPR TEBO Муфта переходная вн.- вн. 125/110  (1/11шт)</t>
  </si>
  <si>
    <t>813.67 руб.</t>
  </si>
  <si>
    <t>ALT-110225</t>
  </si>
  <si>
    <t>PPR TEBO Муфта переходная вн.- вн. 160/110  (1/8шт)</t>
  </si>
  <si>
    <t>1 067.15 руб.</t>
  </si>
  <si>
    <t>ALT-110226</t>
  </si>
  <si>
    <t>PPR TEBO Муфта переходная вн.- нар. 25/20  (100/1000шт)</t>
  </si>
  <si>
    <t>7.00 руб.</t>
  </si>
  <si>
    <t>ALT-110227</t>
  </si>
  <si>
    <t>PPR TEBO Муфта переходная вн.- нар. 32/20  (50/600шт)</t>
  </si>
  <si>
    <t>12.20 руб.</t>
  </si>
  <si>
    <t>ALT-110228</t>
  </si>
  <si>
    <t>PPR TEBO Муфта переходная вн.- нар. 32/25  (50/500шт)</t>
  </si>
  <si>
    <t>12.56 руб.</t>
  </si>
  <si>
    <t>ALT-110229</t>
  </si>
  <si>
    <t>PPR TEBO Муфта переходная вн.- нар. 40/20  (40/400шт)</t>
  </si>
  <si>
    <t>20.03 руб.</t>
  </si>
  <si>
    <t>ALT-110230</t>
  </si>
  <si>
    <t>PPR TEBO Муфта переходная вн.- нар. 40/25  (30/300шт)</t>
  </si>
  <si>
    <t>21.14 руб.</t>
  </si>
  <si>
    <t>ALT-110231</t>
  </si>
  <si>
    <t>PPR TEBO Муфта переходная вн.- нар. 40/32  (30/240шт)</t>
  </si>
  <si>
    <t>23.37 руб.</t>
  </si>
  <si>
    <t>ALT-110232</t>
  </si>
  <si>
    <t>PPR TEBO Муфта переходная вн.- нар. 50/20  (20/240шт)</t>
  </si>
  <si>
    <t>34.27 руб.</t>
  </si>
  <si>
    <t>ALT-110233</t>
  </si>
  <si>
    <t>PPR TEBO Муфта переходная вн.- нар. 50/25  (20/240шт)</t>
  </si>
  <si>
    <t>35.26 руб.</t>
  </si>
  <si>
    <t>ALT-110234</t>
  </si>
  <si>
    <t>PPR TEBO Муфта переходная вн.- нар. 50/32  (20/240шт)</t>
  </si>
  <si>
    <t>36.82 руб.</t>
  </si>
  <si>
    <t>ALT-110235</t>
  </si>
  <si>
    <t>PPR TEBO Муфта переходная вн.- нар. 50/40  (20/200шт)</t>
  </si>
  <si>
    <t>42.39 руб.</t>
  </si>
  <si>
    <t>ALT-110236</t>
  </si>
  <si>
    <t>PPR TEBO Муфта переходная вн.- нар. 63/25  (10/120шт)</t>
  </si>
  <si>
    <t>48.34 руб.</t>
  </si>
  <si>
    <t>ALT-110237</t>
  </si>
  <si>
    <t>PPR TEBO Муфта переходная вн.- нар. 63/32  (10/100шт)</t>
  </si>
  <si>
    <t>60.24 руб.</t>
  </si>
  <si>
    <t>ALT-110238</t>
  </si>
  <si>
    <t>PPR TEBO Муфта переходная вн.- нар. 63/40  (10/100шт)</t>
  </si>
  <si>
    <t>58.78 руб.</t>
  </si>
  <si>
    <t>ALT-110239</t>
  </si>
  <si>
    <t>PPR TEBO Муфта переходная вн.- нар. 63/50  (10/100шт)</t>
  </si>
  <si>
    <t>70.27 руб.</t>
  </si>
  <si>
    <t>ALT-110240</t>
  </si>
  <si>
    <t>PPR TEBO Муфта переходная вн.- нар. 75/50  (12/60шт)</t>
  </si>
  <si>
    <t>194.23 руб.</t>
  </si>
  <si>
    <t>ALT-110241</t>
  </si>
  <si>
    <t>PPR TEBO Муфта переходная вн.- нар. 75/63  (6/48шт)</t>
  </si>
  <si>
    <t>194.84 руб.</t>
  </si>
  <si>
    <t>ALT-110242</t>
  </si>
  <si>
    <t>PPR TEBO Муфта переходная вн.- нар. 90/63  (6/36шт)</t>
  </si>
  <si>
    <t>349.33 руб.</t>
  </si>
  <si>
    <t>ALT-110243</t>
  </si>
  <si>
    <t>PPR TEBO Муфта переходная вн.- нар. 90/75  (4/24шт)</t>
  </si>
  <si>
    <t>431.73 руб.</t>
  </si>
  <si>
    <t>ALT-110244</t>
  </si>
  <si>
    <t>PPR TEBO Муфта переходная вн.- нар. 110/90  (2/18шт)</t>
  </si>
  <si>
    <t>892.07 руб.</t>
  </si>
  <si>
    <t>ALT-110245</t>
  </si>
  <si>
    <t>PPR TEBO Муфта разъемная 20  (30/300шт)</t>
  </si>
  <si>
    <t>41.10 руб.</t>
  </si>
  <si>
    <t>ALT-110246</t>
  </si>
  <si>
    <t>PPR TEBO Муфта разъемная 25  (20/160шт)</t>
  </si>
  <si>
    <t>66.58 руб.</t>
  </si>
  <si>
    <t>ALT-110247</t>
  </si>
  <si>
    <t>PPR TEBO Муфта разъемная 32  (10/100шт)</t>
  </si>
  <si>
    <t>106.85 руб.</t>
  </si>
  <si>
    <t>ALT-110248</t>
  </si>
  <si>
    <t>PPR TEBO Муфта разъемная 40  (5/50шт)</t>
  </si>
  <si>
    <t>163.57 руб.</t>
  </si>
  <si>
    <t>ALT-110249</t>
  </si>
  <si>
    <t>PPR TEBO Муфта разборная ремонтная 20  (20/120шт)</t>
  </si>
  <si>
    <t>166.82 руб.</t>
  </si>
  <si>
    <t>ALT-110250</t>
  </si>
  <si>
    <t>PPR TEBO Муфта разборная ремонтная 25  (20/100шт)</t>
  </si>
  <si>
    <t>345.51 руб.</t>
  </si>
  <si>
    <t>ALT-110251</t>
  </si>
  <si>
    <t>PPR TEBO Муфта разборная ремонтная 32  (15/75шт)</t>
  </si>
  <si>
    <t>392.63 руб.</t>
  </si>
  <si>
    <t>ALT-110252</t>
  </si>
  <si>
    <t>PPR TEBO Муфта комб. вн.р. 20x1/2"  (40/200шт)</t>
  </si>
  <si>
    <t>89.10 руб.</t>
  </si>
  <si>
    <t>ALT-110253</t>
  </si>
  <si>
    <t>PPR TEBO Муфта комб. вн.р. 20x3/4"  (25/150шт)</t>
  </si>
  <si>
    <t>117.45 руб.</t>
  </si>
  <si>
    <t>ALT-110254</t>
  </si>
  <si>
    <t>PPR TEBO Муфта комб. вн.р. 25x1/2"  (30/180шт)</t>
  </si>
  <si>
    <t>88.74 руб.</t>
  </si>
  <si>
    <t>ALT-110255</t>
  </si>
  <si>
    <t>PPR TEBO Муфта комб. вн.р. 25x3/4"  (25/150шт)</t>
  </si>
  <si>
    <t>122.90 руб.</t>
  </si>
  <si>
    <t>ALT-110256</t>
  </si>
  <si>
    <t>PPR TEBO Муфта комб. вн.р. 32x1/2"  (20/120шт)</t>
  </si>
  <si>
    <t>105.21 руб.</t>
  </si>
  <si>
    <t>ALT-110257</t>
  </si>
  <si>
    <t>PPR TEBO Муфта комб. вн.р. 32x3/4"  (20/120шт)</t>
  </si>
  <si>
    <t>119.54 руб.</t>
  </si>
  <si>
    <t>ALT-110258</t>
  </si>
  <si>
    <t>PPR TEBO Муфта комб. вн.р. 32x1"  (15/90шт)</t>
  </si>
  <si>
    <t>205.24 руб.</t>
  </si>
  <si>
    <t>ALT-110259</t>
  </si>
  <si>
    <t>PPR TEBO Муфта комб. нар.р. 20x1/2"  (40/160шт)</t>
  </si>
  <si>
    <t>116.10 руб.</t>
  </si>
  <si>
    <t>ALT-110260</t>
  </si>
  <si>
    <t>PPR TEBO Муфта комб. нар.р. 20x3/4"  (20/120шт)</t>
  </si>
  <si>
    <t>144.86 руб.</t>
  </si>
  <si>
    <t>ALT-110261</t>
  </si>
  <si>
    <t>PPR TEBO Муфта комб. нар.р. 25x1/2"  (40/160шт)</t>
  </si>
  <si>
    <t>104.73 руб.</t>
  </si>
  <si>
    <t>ALT-110262</t>
  </si>
  <si>
    <t>PPR TEBO Муфта комб. нар.р. 25x3/4"  (20/120шт)</t>
  </si>
  <si>
    <t>156.77 руб.</t>
  </si>
  <si>
    <t>ALT-110263</t>
  </si>
  <si>
    <t>PPR TEBO Муфта комб. нар.р. 32x1/2"  (15/90шт)</t>
  </si>
  <si>
    <t>143.42 руб.</t>
  </si>
  <si>
    <t>ALT-110264</t>
  </si>
  <si>
    <t>PPR TEBO Муфта комб. нар.р. 32x3/4"  (15/90шт)</t>
  </si>
  <si>
    <t>165.74 руб.</t>
  </si>
  <si>
    <t>ALT-110265</t>
  </si>
  <si>
    <t>PPR TEBO Муфта комб. нар.р. 32x1"  (10/60шт)</t>
  </si>
  <si>
    <t>253.30 руб.</t>
  </si>
  <si>
    <t>ALT-110266</t>
  </si>
  <si>
    <t>PPR TEBO Муфта комб. вн.р. 32x1" под ключ  (15/60шт)</t>
  </si>
  <si>
    <t>502.63 руб.</t>
  </si>
  <si>
    <t>ALT-110267</t>
  </si>
  <si>
    <t>PPR TEBO Муфта комб. вн.р. 40x1" под ключ  (5/35шт)</t>
  </si>
  <si>
    <t>711.07 руб.</t>
  </si>
  <si>
    <t>ALT-110268</t>
  </si>
  <si>
    <t>PPR TEBO Муфта комб. вн.р. 40x1.1/4" под ключ  (5/35шт)</t>
  </si>
  <si>
    <t>536.71 руб.</t>
  </si>
  <si>
    <t>ALT-110269</t>
  </si>
  <si>
    <t>PPR TEBO Муфта комб. вн.р. 50x1.1/2" под ключ  (6/24шт)</t>
  </si>
  <si>
    <t>729.79 руб.</t>
  </si>
  <si>
    <t>ALT-110270</t>
  </si>
  <si>
    <t>PPR TEBO Муфта комб. вн.р. 63x2" под ключ  (4/16шт)</t>
  </si>
  <si>
    <t>1 092.19 руб.</t>
  </si>
  <si>
    <t>ALT-110271</t>
  </si>
  <si>
    <t>PPR TEBO Муфта комб. вн.р. 75x2.1/2" под ключ  (2/8шт)</t>
  </si>
  <si>
    <t>2 186.42 руб.</t>
  </si>
  <si>
    <t>ALT-110272</t>
  </si>
  <si>
    <t>PPR TEBO Муфта комб. вн.р. 90x3" под ключ  (1/5шт)</t>
  </si>
  <si>
    <t>3 965.30 руб.</t>
  </si>
  <si>
    <t>ALT-110273</t>
  </si>
  <si>
    <t>PPR TEBO Муфта комб. вн.р. 110x4" под ключ  (1/4шт)</t>
  </si>
  <si>
    <t>5 882.22 руб.</t>
  </si>
  <si>
    <t>ALT-110274</t>
  </si>
  <si>
    <t>PPR TEBO Муфта комб. нар.р. 32x1" под ключ  (10/50шт)</t>
  </si>
  <si>
    <t>564.95 руб.</t>
  </si>
  <si>
    <t>ALT-110275</t>
  </si>
  <si>
    <t>PPR TEBO Муфта комб. нар.р. 40x1" под ключ  (5/30шт)</t>
  </si>
  <si>
    <t>721.02 руб.</t>
  </si>
  <si>
    <t>ALT-110276</t>
  </si>
  <si>
    <t>PPR TEBO Муфта комб. нар.р. 40x1.1/4" под ключ  (5/30шт)</t>
  </si>
  <si>
    <t>620.32 руб.</t>
  </si>
  <si>
    <t>ALT-110277</t>
  </si>
  <si>
    <t>PPR TEBO Муфта комб. нар.р. 50x1.1/2" под ключ  (6/24шт)</t>
  </si>
  <si>
    <t>793.06 руб.</t>
  </si>
  <si>
    <t>ALT-110278</t>
  </si>
  <si>
    <t>PPR TEBO Муфта комб. нар.р. 63x2" под ключ  (4/16шт)</t>
  </si>
  <si>
    <t>1 507.87 руб.</t>
  </si>
  <si>
    <t>ALT-110279</t>
  </si>
  <si>
    <t>PPR TEBO Муфта комб. нар.р. 75x2.1/2" под ключ  (1/8шт)</t>
  </si>
  <si>
    <t>2 618.88 руб.</t>
  </si>
  <si>
    <t>ALT-110280</t>
  </si>
  <si>
    <t>PPR TEBO Муфта комб. нар.р. 90x3" под ключ  (1/5шт)</t>
  </si>
  <si>
    <t>5 370.16 руб.</t>
  </si>
  <si>
    <t>ALT-110281</t>
  </si>
  <si>
    <t>PPR TEBO Муфта комб. нар.р. 110x4" под ключ  (1/3шт)</t>
  </si>
  <si>
    <t>8 388.30 руб.</t>
  </si>
  <si>
    <t>ALT-110282</t>
  </si>
  <si>
    <t>015020802</t>
  </si>
  <si>
    <t>PPR TEBO Муфта усил. комб. разъемная (американка) вн.р. 20x1/2" плоская прокладка (20/160шт)</t>
  </si>
  <si>
    <t>277.63 руб.</t>
  </si>
  <si>
    <t>ALT-110283</t>
  </si>
  <si>
    <t>015020803</t>
  </si>
  <si>
    <t>PPR TEBO Муфта усил. комб. разъемная (американка) вн.р. 20x3/4"  плоская прокладка (10/160шт)</t>
  </si>
  <si>
    <t>297.48 руб.</t>
  </si>
  <si>
    <t>ALT-110284</t>
  </si>
  <si>
    <t>015020804</t>
  </si>
  <si>
    <t>PPR TEBO Муфта усил. комб. разъемная (американка) вн.р. 20x1"  плоская прокладка (10/100шт)</t>
  </si>
  <si>
    <t>518.37 руб.</t>
  </si>
  <si>
    <t>ALT-110285</t>
  </si>
  <si>
    <t>015020817</t>
  </si>
  <si>
    <t>PPR TEBO Муфта усил. комб. разъемная (американка) вн.р. 25x1/2"  плоская прокладка (10/100шт)</t>
  </si>
  <si>
    <t>416.19 руб.</t>
  </si>
  <si>
    <t>ALT-110286</t>
  </si>
  <si>
    <t>015020805</t>
  </si>
  <si>
    <t>PPR TEBO Муфта усил. комб. разъемная (американка) вн.р. 25x3/4"  плоская прокладка (10/100шт)</t>
  </si>
  <si>
    <t>425.10 руб.</t>
  </si>
  <si>
    <t>ALT-110287</t>
  </si>
  <si>
    <t>015020806</t>
  </si>
  <si>
    <t>PPR TEBO Муфта усил. комб. разъемная (американка) вн.р. 25x1"  плоская прокладка (10/100шт)</t>
  </si>
  <si>
    <t>382.47 руб.</t>
  </si>
  <si>
    <t>ALT-110288</t>
  </si>
  <si>
    <t>015020807</t>
  </si>
  <si>
    <t>PPR TEBO Муфта усил. комб. разъемная (американка) вн.р. 32x3/4"  плоская прокладка (10/80шт)</t>
  </si>
  <si>
    <t>487.35 руб.</t>
  </si>
  <si>
    <t>ALT-110289</t>
  </si>
  <si>
    <t>015020808</t>
  </si>
  <si>
    <t>PPR TEBO Муфта усил. комб. разъемная (американка) вн.р. 32x1"  плоская прокладка (10/80шт)</t>
  </si>
  <si>
    <t>531.35 руб.</t>
  </si>
  <si>
    <t>ALT-110290</t>
  </si>
  <si>
    <t>015020809</t>
  </si>
  <si>
    <t>PPR TEBO Муфта усил. комб. разъемная (американка) вн.р. 32x1.1/4"  плоская прокладка (5/80шт)</t>
  </si>
  <si>
    <t>551.73 руб.</t>
  </si>
  <si>
    <t>ALT-110291</t>
  </si>
  <si>
    <t>015020810</t>
  </si>
  <si>
    <t>PPR TEBO Муфта усил. комб. разъемная (американка) вн.р. 40x1.1/4"  плоская прокладка (5/50шт)</t>
  </si>
  <si>
    <t>839.70 руб.</t>
  </si>
  <si>
    <t>ALT-110292</t>
  </si>
  <si>
    <t>015020811</t>
  </si>
  <si>
    <t>PPR TEBO Муфта усил. комб. разъемная (американка) вн.р. 50x1.1/2"  плоская прокладка (4/24шт)</t>
  </si>
  <si>
    <t>1 595.49 руб.</t>
  </si>
  <si>
    <t>ALT-110293</t>
  </si>
  <si>
    <t>015020812</t>
  </si>
  <si>
    <t>PPR TEBO Муфта усил. комб. разъемная (американка) вн.р. 63x2"  плоская прокладка (1/15шт)</t>
  </si>
  <si>
    <t>2 544.95 руб.</t>
  </si>
  <si>
    <t>ALT-110294</t>
  </si>
  <si>
    <t>015020813</t>
  </si>
  <si>
    <t>PPR TEBO Муфта усил. комб. разъемная (американка) вн.р. 75x2.1/2"  плоская прокладка (1/5шт)</t>
  </si>
  <si>
    <t>5 671.95 руб.</t>
  </si>
  <si>
    <t>ALT-110295</t>
  </si>
  <si>
    <t>015020902</t>
  </si>
  <si>
    <t>PPR TEBO Муфта усил. комб. разъемная (американка) нар.р. 20x1/2"  плоская прокладка (20/160шт)</t>
  </si>
  <si>
    <t>287.79 руб.</t>
  </si>
  <si>
    <t>ALT-110296</t>
  </si>
  <si>
    <t>015020903</t>
  </si>
  <si>
    <t>PPR TEBO Муфта усил. комб. разъемная (американка) нар.р. 20x3/4"  плоская прокладка (10/160шт)</t>
  </si>
  <si>
    <t>296.10 руб.</t>
  </si>
  <si>
    <t>ALT-110297</t>
  </si>
  <si>
    <t>015020904</t>
  </si>
  <si>
    <t>PPR TEBO Муфта усил. комб. разъемная (американка) нар.р. 20x1"  плоская прокладка (10/100шт)</t>
  </si>
  <si>
    <t>525.39 руб.</t>
  </si>
  <si>
    <t>ALT-110298</t>
  </si>
  <si>
    <t>015020917</t>
  </si>
  <si>
    <t>PPR TEBO Муфта усил. комб. разъемная (американка) нар.р. 25x1/2"  плоская прокладка (10/100шт)</t>
  </si>
  <si>
    <t>410.35 руб.</t>
  </si>
  <si>
    <t>ALT-110299</t>
  </si>
  <si>
    <t>015020905</t>
  </si>
  <si>
    <t>PPR TEBO Муфта усил. комб. разъемная (американка) нар.р. 25x3/4"  плоская прокладка (10/100шт)</t>
  </si>
  <si>
    <t>461.53 руб.</t>
  </si>
  <si>
    <t>ALT-110300</t>
  </si>
  <si>
    <t>015020906</t>
  </si>
  <si>
    <t>PPR TEBO Муфта усил. комб. разъемная (американка) нар.р. 25x1"  плоская прокладка (10/100шт)</t>
  </si>
  <si>
    <t>469.76 руб.</t>
  </si>
  <si>
    <t>ALT-110301</t>
  </si>
  <si>
    <t>015020907</t>
  </si>
  <si>
    <t>PPR TEBO Муфта усил. комб. разъемная (американка) нар.р. 32x3/4"  плоская прокладка (10/60шт)</t>
  </si>
  <si>
    <t>561.05 руб.</t>
  </si>
  <si>
    <t>ALT-110302</t>
  </si>
  <si>
    <t>015020908</t>
  </si>
  <si>
    <t>PPR TEBO Муфта усил. комб. разъемная (американка) нар.р. 32x1"  плоская прокладка (10/60шт)</t>
  </si>
  <si>
    <t>544.54 руб.</t>
  </si>
  <si>
    <t>ALT-110303</t>
  </si>
  <si>
    <t>015020909</t>
  </si>
  <si>
    <t>PPR TEBO Муфта усил. комб. разъемная (американка) нар.р. 32x1.1/4"  плоская прокладка (5/60шт)</t>
  </si>
  <si>
    <t>721.70 руб.</t>
  </si>
  <si>
    <t>ALT-110304</t>
  </si>
  <si>
    <t>015020910</t>
  </si>
  <si>
    <t>PPR TEBO Муфта усил. комб. разъемная (американка) нар.р. 40x1.1/4"  плоская прокладка (5/40шт)</t>
  </si>
  <si>
    <t>949.46 руб.</t>
  </si>
  <si>
    <t>ALT-110305</t>
  </si>
  <si>
    <t>015020911</t>
  </si>
  <si>
    <t>PPR TEBO Муфта усил. комб. разъемная (американка) нар.р. 50x1.1/2"  плоская прокладка (2/20шт)</t>
  </si>
  <si>
    <t>1 759.95 руб.</t>
  </si>
  <si>
    <t>ALT-110306</t>
  </si>
  <si>
    <t>015020912</t>
  </si>
  <si>
    <t>PPR TEBO Муфта усил. комб. разъемная (американка) нар.р. 63x2"  плоская прокладка (1/13шт)</t>
  </si>
  <si>
    <t>2 810.91 руб.</t>
  </si>
  <si>
    <t>ALT-110307</t>
  </si>
  <si>
    <t>015020913</t>
  </si>
  <si>
    <t>PPR TEBO Муфта усил. комб. разъемная (американка) нар.р. 75x2 1/2"  плоская прокладка (1/5шт)</t>
  </si>
  <si>
    <t>6 250.51 руб.</t>
  </si>
  <si>
    <t>ALT-110320</t>
  </si>
  <si>
    <t>015022002</t>
  </si>
  <si>
    <t>PPR TEBO Муфта комб. разъемная вн.р.(американка) 20x1/2" прокладка кольцо (20/200шт)</t>
  </si>
  <si>
    <t>223.72 руб.</t>
  </si>
  <si>
    <t>ALT-110321</t>
  </si>
  <si>
    <t>015022003</t>
  </si>
  <si>
    <t>PPR TEBO Муфта комб. разъемная вн.р.(американка) 20x3/4" прокладка кольцо (20/200шт)</t>
  </si>
  <si>
    <t>242.08 руб.</t>
  </si>
  <si>
    <t>ALT-110322</t>
  </si>
  <si>
    <t>015022004</t>
  </si>
  <si>
    <t>PPR TEBO Муфта комб. разъемная вн.р.(американка) 20x1" прокладка кольцо (10/100шт)</t>
  </si>
  <si>
    <t>455.47 руб.</t>
  </si>
  <si>
    <t>ALT-110323</t>
  </si>
  <si>
    <t>015022017</t>
  </si>
  <si>
    <t>PPR TEBO Муфта комб. разъемная вн.р.(американка) 25x1/2" прокладка кольцо (10/140шт)</t>
  </si>
  <si>
    <t>341.35 руб.</t>
  </si>
  <si>
    <t>ALT-110324</t>
  </si>
  <si>
    <t>015022005</t>
  </si>
  <si>
    <t>PPR TEBO Муфта комб. разъемная вн.р.(американка) 25x3/4" прокладка кольцо (10/140шт)</t>
  </si>
  <si>
    <t>344.19 руб.</t>
  </si>
  <si>
    <t>ALT-110325</t>
  </si>
  <si>
    <t>015022006</t>
  </si>
  <si>
    <t>PPR TEBO Муфта комб. разъемная вн.р.(американка) 25x1" прокладка кольцо (10/120шт)</t>
  </si>
  <si>
    <t>379.08 руб.</t>
  </si>
  <si>
    <t>ALT-110326</t>
  </si>
  <si>
    <t>015022007</t>
  </si>
  <si>
    <t>PPR TEBO Муфта комб. разъемная вн.р.(американка) 32x3/4" прокладка кольцо (10/100шт)</t>
  </si>
  <si>
    <t>428.25 руб.</t>
  </si>
  <si>
    <t>ALT-110327</t>
  </si>
  <si>
    <t>015022008</t>
  </si>
  <si>
    <t>PPR TEBO Муфта комб. разъемная вн.р.(американка) 32x1" прокладка кольцо (10/100шт)</t>
  </si>
  <si>
    <t>425.69 руб.</t>
  </si>
  <si>
    <t>ALT-110328</t>
  </si>
  <si>
    <t>015022009</t>
  </si>
  <si>
    <t>PPR TEBO Муфта комб. разъемная вн.р.(американка) 32x1.1/4" прокладка кольцо (5/80шт)</t>
  </si>
  <si>
    <t>556.50 руб.</t>
  </si>
  <si>
    <t>ALT-110329</t>
  </si>
  <si>
    <t>015022010</t>
  </si>
  <si>
    <t>PPR TEBO Муфта комб. разъемная вн.р.(американка) 40x1.1/4" прокладка кольцо (5/50шт)</t>
  </si>
  <si>
    <t>772.49 руб.</t>
  </si>
  <si>
    <t>ALT-110330</t>
  </si>
  <si>
    <t>015022011</t>
  </si>
  <si>
    <t>PPR TEBO Муфта комб. разъемная вн.р.(американка) 50x1.1/2" прокладка кольцо (4/32шт)</t>
  </si>
  <si>
    <t>1 397.89 руб.</t>
  </si>
  <si>
    <t>ALT-110331</t>
  </si>
  <si>
    <t>015022012</t>
  </si>
  <si>
    <t>PPR TEBO Муфта комб. разъемная вн.р.(американка) 63x2" прокладка кольцо (1/15шт)</t>
  </si>
  <si>
    <t>2 239.26 руб.</t>
  </si>
  <si>
    <t>ALT-110332</t>
  </si>
  <si>
    <t>015022102</t>
  </si>
  <si>
    <t>PPR TEBO Муфта комб. разъемная нар.р.(американка) 20x1/2" прокладка кольцо (20/200шт)</t>
  </si>
  <si>
    <t>239.88 руб.</t>
  </si>
  <si>
    <t>ALT-110333</t>
  </si>
  <si>
    <t>015022103</t>
  </si>
  <si>
    <t>PPR TEBO Муфта комб. разъемная нар.р.(американка) 20x3/4" прокладка кольцо (20/200шт)</t>
  </si>
  <si>
    <t>294.64 руб.</t>
  </si>
  <si>
    <t>ALT-110334</t>
  </si>
  <si>
    <t>015022104</t>
  </si>
  <si>
    <t>PPR TEBO Муфта комб. разъемная нар.р.(американка) 20x1" прокладка кольцо (10/100шт)</t>
  </si>
  <si>
    <t>493.09 руб.</t>
  </si>
  <si>
    <t>ALT-110335</t>
  </si>
  <si>
    <t>015022117</t>
  </si>
  <si>
    <t>PPR TEBO Муфта комб. разъемная нар.р.(американка) 25x1/2" прокладка кольцо (10/140шт)</t>
  </si>
  <si>
    <t>359.16 руб.</t>
  </si>
  <si>
    <t>ALT-110336</t>
  </si>
  <si>
    <t>015022105</t>
  </si>
  <si>
    <t>PPR TEBO Муфта комб. разъемная нар.р.(американка) 25x3/4" прокладка кольцо (10/120шт)</t>
  </si>
  <si>
    <t>356.21 руб.</t>
  </si>
  <si>
    <t>ALT-110337</t>
  </si>
  <si>
    <t>015022106</t>
  </si>
  <si>
    <t>PPR TEBO Муфта комб. разъемная нар.р.(американка) 25x1" прокладка кольцо (10/100шт)</t>
  </si>
  <si>
    <t>431.49 руб.</t>
  </si>
  <si>
    <t>ALT-110338</t>
  </si>
  <si>
    <t>015022107</t>
  </si>
  <si>
    <t>PPR TEBO Муфта комб. разъемная нар.р.(американка) 32x3/4" прокладка кольцо (10/80шт)</t>
  </si>
  <si>
    <t>457.04 руб.</t>
  </si>
  <si>
    <t>ALT-110339</t>
  </si>
  <si>
    <t>015022108</t>
  </si>
  <si>
    <t>PPR TEBO Муфта комб. разъемная нар.р.(американка) 32x1" прокладка кольцо (10/80шт)</t>
  </si>
  <si>
    <t>480.82 руб.</t>
  </si>
  <si>
    <t>ALT-110340</t>
  </si>
  <si>
    <t>015022109</t>
  </si>
  <si>
    <t>PPR TEBO Муфта комб. разъемная нар.р.(американка) 32x1.1/4" прокладка кольцо (10/70шт)</t>
  </si>
  <si>
    <t>715.51 руб.</t>
  </si>
  <si>
    <t>ALT-110341</t>
  </si>
  <si>
    <t>015022110</t>
  </si>
  <si>
    <t>PPR TEBO Муфта комб. разъемная нар.р.(американка) 40x1.1/4" прокладка кольцо (5/40шт)</t>
  </si>
  <si>
    <t>901.01 руб.</t>
  </si>
  <si>
    <t>ALT-110342</t>
  </si>
  <si>
    <t>015022111</t>
  </si>
  <si>
    <t>PPR TEBO Муфта комб. разъемная нар.р.(американка) 50x1.1/2" прокладка кольцо (2/26шт)</t>
  </si>
  <si>
    <t>1 477.39 руб.</t>
  </si>
  <si>
    <t>ALT-110343</t>
  </si>
  <si>
    <t>015022112</t>
  </si>
  <si>
    <t>PPR TEBO Муфта комб. разъемная нар.р.(американка) 63x2" прокладка кольцо (1/13шт)</t>
  </si>
  <si>
    <t>2 623.53 руб.</t>
  </si>
  <si>
    <t>ALT-110344</t>
  </si>
  <si>
    <t>PPR TEBO Муфта пластиковая разъемная вн.р. 20x1/2"  (20/240шт)</t>
  </si>
  <si>
    <t>54.70 руб.</t>
  </si>
  <si>
    <t>ALT-110345</t>
  </si>
  <si>
    <t>PPR TEBO Муфта пластиковая разъемная вн.р. 25x3/4"  (20/200шт)</t>
  </si>
  <si>
    <t>84.72 руб.</t>
  </si>
  <si>
    <t>ALT-110346</t>
  </si>
  <si>
    <t>PPR TEBO Муфта пластиковая разъемная вн.р. 32x1"  (15/150шт)</t>
  </si>
  <si>
    <t>103.89 руб.</t>
  </si>
  <si>
    <t>ALT-110347</t>
  </si>
  <si>
    <t>PPR TEBO Муфта пластиковая разъемная нар.р. 20x1/2"  (20/240шт)</t>
  </si>
  <si>
    <t>54.71 руб.</t>
  </si>
  <si>
    <t>ALT-110348</t>
  </si>
  <si>
    <t>PPR TEBO Муфта пластиковая разъемная нар.р. 25x3/4"  (20/200шт)</t>
  </si>
  <si>
    <t>84.61 руб.</t>
  </si>
  <si>
    <t>ALT-110349</t>
  </si>
  <si>
    <t>PPR TEBO Муфта пластиковая разъемная нар.р. 32x1"  (15/150шт)</t>
  </si>
  <si>
    <t>104.13 руб.</t>
  </si>
  <si>
    <t>ALT-110350</t>
  </si>
  <si>
    <t>PPR TEBO Муфта с накидной гайкой 20x1/2" (мет.штуцер)  (40/240шт)</t>
  </si>
  <si>
    <t>166.17 руб.</t>
  </si>
  <si>
    <t>ALT-110351</t>
  </si>
  <si>
    <t>PPR TEBO Муфта с накидной гайкой 20x3/4" (мет.штуцер)  (30/120шт)</t>
  </si>
  <si>
    <t>235.36 руб.</t>
  </si>
  <si>
    <t>ALT-110352</t>
  </si>
  <si>
    <t>PPR TEBO Муфта с накидной гайкой 25x3/4" (мет.штуцер)  (25/150шт)</t>
  </si>
  <si>
    <t>250.39 руб.</t>
  </si>
  <si>
    <t>ALT-110353</t>
  </si>
  <si>
    <t>PPR TEBO Муфта с накидной гайкой 25x1" (мет.штуцер)  (20/80шт)</t>
  </si>
  <si>
    <t>396.05 руб.</t>
  </si>
  <si>
    <t>ALT-110354</t>
  </si>
  <si>
    <t>PPR TEBO Муфта с накидной гайкой 32x1" (мет.штуцер)  (15/75шт)</t>
  </si>
  <si>
    <t>396.98 руб.</t>
  </si>
  <si>
    <t>ALT-110355</t>
  </si>
  <si>
    <t>PPR TEBO Муфта с накидной гайкой 32x1.1/4" (мет.штуцер)  (10/50шт)</t>
  </si>
  <si>
    <t>570.60 руб.</t>
  </si>
  <si>
    <t>ALT-110356</t>
  </si>
  <si>
    <t>PPR TEBO Муфта с накидной гайкой 20x1/2"  (50/300шт)</t>
  </si>
  <si>
    <t>99.71 руб.</t>
  </si>
  <si>
    <t>ALT-110357</t>
  </si>
  <si>
    <t>PPR TEBO Муфта с накидной гайкой 20x3/4"  (40/200шт)</t>
  </si>
  <si>
    <t>108.17 руб.</t>
  </si>
  <si>
    <t>ALT-110358</t>
  </si>
  <si>
    <t>PPR TEBO Муфта с накидной гайкой 25x3/4"  (40/160шт)</t>
  </si>
  <si>
    <t>116.45 руб.</t>
  </si>
  <si>
    <t>ALT-110359</t>
  </si>
  <si>
    <t>PPR TEBO Штуцер с накидной гайкой 20*1/2"  (50/400шт)</t>
  </si>
  <si>
    <t>171.42 руб.</t>
  </si>
  <si>
    <t>ALT-110360</t>
  </si>
  <si>
    <t>PPR TEBO Штуцер с накидной гайкой 20*3/4"  (60/360шт)</t>
  </si>
  <si>
    <t>173.95 руб.</t>
  </si>
  <si>
    <t>ALT-110361</t>
  </si>
  <si>
    <t>PPR TEBO Штуцер с накидной гайкой 25*1/2"  (40/240шт)</t>
  </si>
  <si>
    <t>220.41 руб.</t>
  </si>
  <si>
    <t>ALT-110362</t>
  </si>
  <si>
    <t>PPR TEBO Штуцер с накидной гайкой 25*1"  (40/240шт)</t>
  </si>
  <si>
    <t>228.88 руб.</t>
  </si>
  <si>
    <t>ALT-110363</t>
  </si>
  <si>
    <t>PPR TEBO Штуцер с накидной гайкой 32*1 1/4"  (20/80шт)</t>
  </si>
  <si>
    <t>352.52 руб.</t>
  </si>
  <si>
    <t>ALT-110364</t>
  </si>
  <si>
    <t>PPR TEBO Штуцер евроконус с накидной гайкой 20x3/4"  (20/360шт)</t>
  </si>
  <si>
    <t>107.07 руб.</t>
  </si>
  <si>
    <t>ALT-110365</t>
  </si>
  <si>
    <t>PPR TEBO Штуцер для присоединения счетчика воды 20  (120/600шт)</t>
  </si>
  <si>
    <t>23.34 руб.</t>
  </si>
  <si>
    <t>ALT-110366</t>
  </si>
  <si>
    <t>PPR TEBO Угольник 20  45град.  (50/700шт)</t>
  </si>
  <si>
    <t>6.57 руб.</t>
  </si>
  <si>
    <t>ALT-110367</t>
  </si>
  <si>
    <t>PPR TEBO Угольник 25  45град.  (50/400шт)</t>
  </si>
  <si>
    <t>10.85 руб.</t>
  </si>
  <si>
    <t>ALT-110368</t>
  </si>
  <si>
    <t>PPR TEBO Угольник 32  45град.  (20/220шт)</t>
  </si>
  <si>
    <t>18.86 руб.</t>
  </si>
  <si>
    <t>ALT-110369</t>
  </si>
  <si>
    <t>PPR TEBO Угольник 40  45град.  (10/120шт)</t>
  </si>
  <si>
    <t>45.24 руб.</t>
  </si>
  <si>
    <t>ALT-110370</t>
  </si>
  <si>
    <t>PPR TEBO Угольник 50  45град.  (8/72шт)</t>
  </si>
  <si>
    <t>74.95 руб.</t>
  </si>
  <si>
    <t>ALT-110371</t>
  </si>
  <si>
    <t>PPR TEBO Угольник 63  45град.  (4/40шт)</t>
  </si>
  <si>
    <t>132.56 руб.</t>
  </si>
  <si>
    <t>ALT-110372</t>
  </si>
  <si>
    <t>PPR TEBO Угольник 75  45град.  (2/18шт)</t>
  </si>
  <si>
    <t>307.29 руб.</t>
  </si>
  <si>
    <t>ALT-110373</t>
  </si>
  <si>
    <t>PPR TEBO Угольник 90  45град.  (1/12шт)</t>
  </si>
  <si>
    <t>486.99 руб.</t>
  </si>
  <si>
    <t>ALT-110374</t>
  </si>
  <si>
    <t>PPR TEBO Угольник 110  45град.  (1/6шт)</t>
  </si>
  <si>
    <t>684.77 руб.</t>
  </si>
  <si>
    <t>ALT-110375</t>
  </si>
  <si>
    <t>PPR TEBO Угольник 125  45град.  (1/4шт)</t>
  </si>
  <si>
    <t>2 026.00 руб.</t>
  </si>
  <si>
    <t>ALT-110376</t>
  </si>
  <si>
    <t>PPR TEBO Угольник 160  45град.  (1/2шт)</t>
  </si>
  <si>
    <t>2 448.80 руб.</t>
  </si>
  <si>
    <t>ALT-110377</t>
  </si>
  <si>
    <t>PPR TEBO Угольник 20  90град.  (50/550шт)</t>
  </si>
  <si>
    <t>7.55 руб.</t>
  </si>
  <si>
    <t>ALT-110378</t>
  </si>
  <si>
    <t>PPR TEBO Угольник 25  90град.  (30/360шт)</t>
  </si>
  <si>
    <t>12.28 руб.</t>
  </si>
  <si>
    <t>ALT-110379</t>
  </si>
  <si>
    <t>PPR TEBO Угольник 32  90град.  (20/160шт)</t>
  </si>
  <si>
    <t>24.93 руб.</t>
  </si>
  <si>
    <t>ALT-110380</t>
  </si>
  <si>
    <t>PPR TEBO Угольник 40  90град.  (10/110шт)</t>
  </si>
  <si>
    <t>52.20 руб.</t>
  </si>
  <si>
    <t>ALT-110381</t>
  </si>
  <si>
    <t>PPR TEBO Угольник 50  90град.  (5/50шт)</t>
  </si>
  <si>
    <t>87.57 руб.</t>
  </si>
  <si>
    <t>ALT-110382</t>
  </si>
  <si>
    <t>PPR TEBO Угольник 63  90град.  (4/32шт)</t>
  </si>
  <si>
    <t>174.93 руб.</t>
  </si>
  <si>
    <t>ALT-110383</t>
  </si>
  <si>
    <t>PPR TEBO Угольник 75  90град.  (2/20шт)</t>
  </si>
  <si>
    <t>336.37 руб.</t>
  </si>
  <si>
    <t>ALT-110384</t>
  </si>
  <si>
    <t>PPR TEBO Угольник 90  90град.  (1/10шт)</t>
  </si>
  <si>
    <t>510.26 руб.</t>
  </si>
  <si>
    <t>ALT-110385</t>
  </si>
  <si>
    <t>PPR TEBO Угольник 110  90град.  (1/4шт)</t>
  </si>
  <si>
    <t>737.62 руб.</t>
  </si>
  <si>
    <t>ALT-110386</t>
  </si>
  <si>
    <t>PPR TEBO Угольник 125  90град.  (1/4шт)</t>
  </si>
  <si>
    <t>1 799.67 руб.</t>
  </si>
  <si>
    <t>ALT-110387</t>
  </si>
  <si>
    <t>PPR TEBO Угольник 160  90град.  (1/2шт)</t>
  </si>
  <si>
    <t>3 238.52 руб.</t>
  </si>
  <si>
    <t>ALT-110388</t>
  </si>
  <si>
    <t>PPR TEBO Угольник переходной 25/20 90 град. вн./вн.  (30/360шт)</t>
  </si>
  <si>
    <t>14.37 руб.</t>
  </si>
  <si>
    <t>ALT-110389</t>
  </si>
  <si>
    <t>PPR TEBO Угольник переходной 32/20 90 град. вн./вн.  (30/300шт)</t>
  </si>
  <si>
    <t>20.15 руб.</t>
  </si>
  <si>
    <t>ALT-110390</t>
  </si>
  <si>
    <t>PPR TEBO Угольник переходной 32/25 90 град. вн./вн.  (25/225шт)</t>
  </si>
  <si>
    <t>27.09 руб.</t>
  </si>
  <si>
    <t>ALT-110391</t>
  </si>
  <si>
    <t>PPR TEBO Угольник переход 20 90 град. вн./нар.  (50/400шт)</t>
  </si>
  <si>
    <t>13.89 руб.</t>
  </si>
  <si>
    <t>ALT-110392</t>
  </si>
  <si>
    <t>PPR TEBO Угольник переход 25 90 град. вн./нар.  (30/300шт)</t>
  </si>
  <si>
    <t>19.70 руб.</t>
  </si>
  <si>
    <t>ALT-110393</t>
  </si>
  <si>
    <t>PPR TEBO Угольник переходной 25/20 90 град. вн./нар.  (40/400шт)</t>
  </si>
  <si>
    <t>18.19 руб.</t>
  </si>
  <si>
    <t>ALT-110394</t>
  </si>
  <si>
    <t>PPR TEBO Угольник переходной 32/20 90 град. вн./нар.  (30/300шт)</t>
  </si>
  <si>
    <t>21.48 руб.</t>
  </si>
  <si>
    <t>ALT-110395</t>
  </si>
  <si>
    <t>PPR TEBO Угольник переходной 32/25 90 град. вн./нар.  (25/250шт)</t>
  </si>
  <si>
    <t>26.57 руб.</t>
  </si>
  <si>
    <t>ALT-110396</t>
  </si>
  <si>
    <t>PPR TEBO Угольник комб. вн.р. 20x1/2"  (20/160шт)</t>
  </si>
  <si>
    <t>93.38 руб.</t>
  </si>
  <si>
    <t>ALT-110397</t>
  </si>
  <si>
    <t>PPR TEBO Угольник комб. вн.р. 20x3/4"  (20/140шт)</t>
  </si>
  <si>
    <t>114.56 руб.</t>
  </si>
  <si>
    <t>ALT-110398</t>
  </si>
  <si>
    <t>PPR TEBO Угольник комб. вн.р. 25x1/2"  (20/120шт)</t>
  </si>
  <si>
    <t>89.27 руб.</t>
  </si>
  <si>
    <t>ALT-110399</t>
  </si>
  <si>
    <t>PPR TEBO Угольник комб. вн.р. 25x3/4"  (20/100шт)</t>
  </si>
  <si>
    <t>117.17 руб.</t>
  </si>
  <si>
    <t>ALT-110400</t>
  </si>
  <si>
    <t>PPR TEBO Угольник комб. вн.р. 32x1/2"  (15/90шт)</t>
  </si>
  <si>
    <t>115.44 руб.</t>
  </si>
  <si>
    <t>ALT-110401</t>
  </si>
  <si>
    <t>PPR TEBO Угольник комб. вн.р. 32x3/4"  (20/80шт)</t>
  </si>
  <si>
    <t>134.93 руб.</t>
  </si>
  <si>
    <t>ALT-110402</t>
  </si>
  <si>
    <t>PPR TEBO Угольник комб. вн.р. 32x1"  (10/50шт)</t>
  </si>
  <si>
    <t>239.98 руб.</t>
  </si>
  <si>
    <t>ALT-110403</t>
  </si>
  <si>
    <t>PPR TEBO Угольник комб. нар.р. 20x1/2"  (20/160шт)</t>
  </si>
  <si>
    <t>119.99 руб.</t>
  </si>
  <si>
    <t>ALT-110404</t>
  </si>
  <si>
    <t>PPR TEBO Угольник комб. нар.р. 20x3/4"  (20/120шт)</t>
  </si>
  <si>
    <t>148.70 руб.</t>
  </si>
  <si>
    <t>ALT-110405</t>
  </si>
  <si>
    <t>PPR TEBO Угольник комб. нар.р. 25x1/2"  (20/120шт)</t>
  </si>
  <si>
    <t>108.52 руб.</t>
  </si>
  <si>
    <t>ALT-110406</t>
  </si>
  <si>
    <t>PPR TEBO Угольник комб. нар.р. 25x3/4"  (15/90шт)</t>
  </si>
  <si>
    <t>147.07 руб.</t>
  </si>
  <si>
    <t>ALT-110407</t>
  </si>
  <si>
    <t>PPR TEBO Угольник комб. нар.р. 32x1/2"  (15/90шт)</t>
  </si>
  <si>
    <t>144.19 руб.</t>
  </si>
  <si>
    <t>ALT-110408</t>
  </si>
  <si>
    <t>PPR TEBO Угольник комб. нар.р. 32x3/4"  (10/70шт)</t>
  </si>
  <si>
    <t>173.64 руб.</t>
  </si>
  <si>
    <t>ALT-110409</t>
  </si>
  <si>
    <t>PPR TEBO Угольник комб. нар.р. 32x1"  (10/50шт)</t>
  </si>
  <si>
    <t>262.48 руб.</t>
  </si>
  <si>
    <t>ALT-110410</t>
  </si>
  <si>
    <t>PPR TEBO Угольник комб. вн.р. 32x1" под ключ  (10/40шт)</t>
  </si>
  <si>
    <t>522.91 руб.</t>
  </si>
  <si>
    <t>ALT-110411</t>
  </si>
  <si>
    <t>PPR TEBO Угольник комб. нар.р. 32x1" под ключ  (10/40шт)</t>
  </si>
  <si>
    <t>659.20 руб.</t>
  </si>
  <si>
    <t>ALT-110412</t>
  </si>
  <si>
    <t>PPR TEBO Угольник комб. вн.р. 20x1/2" с креплением  (20/100шт)</t>
  </si>
  <si>
    <t>96.04 руб.</t>
  </si>
  <si>
    <t>ALT-110413</t>
  </si>
  <si>
    <t>PPR TEBO Угольник комб. вн.р. 25x1/2" с креплением  (10/100шт)</t>
  </si>
  <si>
    <t>100.31 руб.</t>
  </si>
  <si>
    <t>ALT-110414</t>
  </si>
  <si>
    <t>PPR TEBO Угольник комб. вн.р. 20x1/2" с креплением для гипсокартона  (10/60шт)</t>
  </si>
  <si>
    <t>266.66 руб.</t>
  </si>
  <si>
    <t>ALT-110415</t>
  </si>
  <si>
    <t>PPR TEBO Угольник комб. нар.р. 20x1/2" с креплением  (20/80шт)</t>
  </si>
  <si>
    <t>125.51 руб.</t>
  </si>
  <si>
    <t>ALT-110416</t>
  </si>
  <si>
    <t>PPR TEBO Угольник комб. нар.р. 25x1/2" с креплением  (10/80шт)</t>
  </si>
  <si>
    <t>110.59 руб.</t>
  </si>
  <si>
    <t>ALT-110417</t>
  </si>
  <si>
    <t>PPR TEBO Комплект универсальный настенный вн.р. 20x1/2"  (6/36шт)</t>
  </si>
  <si>
    <t>459.15 руб.</t>
  </si>
  <si>
    <t>ALT-110418</t>
  </si>
  <si>
    <t>PPR TEBO Комплект универсальный настенный вн.р. 25x1/2"  (5/30шт)</t>
  </si>
  <si>
    <t>539.28 руб.</t>
  </si>
  <si>
    <t>ALT-110419</t>
  </si>
  <si>
    <t>PPR TEBO Планка с водорозетками настенный комп. для смесителя вн.р. 20х1/2"  (6/30шт)</t>
  </si>
  <si>
    <t>234.90 руб.</t>
  </si>
  <si>
    <t>ALT-110420</t>
  </si>
  <si>
    <t>PPR TEBO Угольник с накидной гайкой 20x1/2" (метал. штуцер)  (25/200шт)</t>
  </si>
  <si>
    <t>180.57 руб.</t>
  </si>
  <si>
    <t>ALT-110421</t>
  </si>
  <si>
    <t>PPR TEBO Угольник с накидной гайкой 20x3/4" (метал. штуцер)  (30/120шт)</t>
  </si>
  <si>
    <t>248.30 руб.</t>
  </si>
  <si>
    <t>ALT-110422</t>
  </si>
  <si>
    <t>PPR TEBO Угольник с накидной гайкой 25x3/4" (метал. штуцер)  (20/100шт)</t>
  </si>
  <si>
    <t>261.00 руб.</t>
  </si>
  <si>
    <t>ALT-110423</t>
  </si>
  <si>
    <t>PPR TEBO Угольник с накидной гайкой 25x1" (метал. штуцер)  (15/60шт)</t>
  </si>
  <si>
    <t>428.98 руб.</t>
  </si>
  <si>
    <t>ALT-110424</t>
  </si>
  <si>
    <t>PPR TEBO Угольник с накидной гайкой 32x1" (метал. штуцер)  (10/50шт)</t>
  </si>
  <si>
    <t>451.35 руб.</t>
  </si>
  <si>
    <t>ALT-110425</t>
  </si>
  <si>
    <t>PPR TEBO Угольник с накидной гайкой 32x1.1/4" (метал. штуцер)  (10/40шт)</t>
  </si>
  <si>
    <t>612.94 руб.</t>
  </si>
  <si>
    <t>ALT-110426</t>
  </si>
  <si>
    <t>PPR TEBO Тройник 20  (30/390шт)</t>
  </si>
  <si>
    <t>9.90 руб.</t>
  </si>
  <si>
    <t>ALT-110427</t>
  </si>
  <si>
    <t>PPR TEBO Тройник 25  (25/250шт)</t>
  </si>
  <si>
    <t>17.10 руб.</t>
  </si>
  <si>
    <t>ALT-110428</t>
  </si>
  <si>
    <t>PPR TEBO Тройник 32  (15/120шт)</t>
  </si>
  <si>
    <t>32.67 руб.</t>
  </si>
  <si>
    <t>ALT-110429</t>
  </si>
  <si>
    <t>PPR TEBO Тройник 40  (5/80шт)</t>
  </si>
  <si>
    <t>62.26 руб.</t>
  </si>
  <si>
    <t>ALT-110430</t>
  </si>
  <si>
    <t>PPR TEBO Тройник 50  (4/40шт)</t>
  </si>
  <si>
    <t>112.31 руб.</t>
  </si>
  <si>
    <t>ALT-110431</t>
  </si>
  <si>
    <t>PPR TEBO Тройник 63  (2/24шт)</t>
  </si>
  <si>
    <t>211.51 руб.</t>
  </si>
  <si>
    <t>ALT-110432</t>
  </si>
  <si>
    <t>PPR TEBO Тройник 75  (2/16шт)</t>
  </si>
  <si>
    <t>385.76 руб.</t>
  </si>
  <si>
    <t>ALT-110433</t>
  </si>
  <si>
    <t>PPR TEBO Тройник 90  (1/10шт)</t>
  </si>
  <si>
    <t>759.17 руб.</t>
  </si>
  <si>
    <t>ALT-110434</t>
  </si>
  <si>
    <t>PPR TEBO Тройник 110  (1/4шт)</t>
  </si>
  <si>
    <t>1 091.80 руб.</t>
  </si>
  <si>
    <t>ALT-110435</t>
  </si>
  <si>
    <t>PPR TEBO Тройник 125  (1/3шт)</t>
  </si>
  <si>
    <t>2 324.94 руб.</t>
  </si>
  <si>
    <t>ALT-110436</t>
  </si>
  <si>
    <t>PPR TEBO Тройник 160  (1/2шт)</t>
  </si>
  <si>
    <t>3 181.63 руб.</t>
  </si>
  <si>
    <t>ALT-110437</t>
  </si>
  <si>
    <t>PPR TEBO Тройник 20x25x20  (30/360шт)</t>
  </si>
  <si>
    <t>19.68 руб.</t>
  </si>
  <si>
    <t>ALT-110438</t>
  </si>
  <si>
    <t>PPR TEBO Тройник 25x20x20  (30/300шт)</t>
  </si>
  <si>
    <t>21.75 руб.</t>
  </si>
  <si>
    <t>ALT-110439</t>
  </si>
  <si>
    <t>PPR TEBO Тройник 25x20x25  (25/275шт)</t>
  </si>
  <si>
    <t>16.02 руб.</t>
  </si>
  <si>
    <t>ALT-110440</t>
  </si>
  <si>
    <t>PPR TEBO Тройник 25x25x20  (30/300шт)</t>
  </si>
  <si>
    <t>25.19 руб.</t>
  </si>
  <si>
    <t>ALT-110441</t>
  </si>
  <si>
    <t>PPR TEBO Тройник 32x20x20  (20/200шт)</t>
  </si>
  <si>
    <t>28.24 руб.</t>
  </si>
  <si>
    <t>ALT-110442</t>
  </si>
  <si>
    <t>PPR TEBO Тройник 32x20x25  (20/200шт)</t>
  </si>
  <si>
    <t>38.39 руб.</t>
  </si>
  <si>
    <t>ALT-110443</t>
  </si>
  <si>
    <t>PPR TEBO Тройник 32x20x32  (15/150шт)</t>
  </si>
  <si>
    <t>27.72 руб.</t>
  </si>
  <si>
    <t>ALT-110444</t>
  </si>
  <si>
    <t>PPR TEBO Тройник 32x25x20  (20/200шт)</t>
  </si>
  <si>
    <t>31.92 руб.</t>
  </si>
  <si>
    <t>ALT-110445</t>
  </si>
  <si>
    <t>PPR TEBO Тройник 32x25x25  (20/160шт)</t>
  </si>
  <si>
    <t>33.22 руб.</t>
  </si>
  <si>
    <t>ALT-110446</t>
  </si>
  <si>
    <t>PPR TEBO Тройник 32x25x32  (15/150шт)</t>
  </si>
  <si>
    <t>27.90 руб.</t>
  </si>
  <si>
    <t>ALT-110447</t>
  </si>
  <si>
    <t>PPR TEBO Тройник 32x50x32  (6/60шт)</t>
  </si>
  <si>
    <t>91.35 руб.</t>
  </si>
  <si>
    <t>ALT-110448</t>
  </si>
  <si>
    <t>PPR TEBO Тройник 40x20x40  (10/100шт)</t>
  </si>
  <si>
    <t>54.83 руб.</t>
  </si>
  <si>
    <t>ALT-110449</t>
  </si>
  <si>
    <t>PPR TEBO Тройник 40x25x40  (10/100шт)</t>
  </si>
  <si>
    <t>54.23 руб.</t>
  </si>
  <si>
    <t>ALT-110450</t>
  </si>
  <si>
    <t>PPR TEBO Тройник 40x32x32  (10/100шт)</t>
  </si>
  <si>
    <t>59.25 руб.</t>
  </si>
  <si>
    <t>ALT-110451</t>
  </si>
  <si>
    <t>PPR TEBO Тройник 40x32x40  (10/80шт)</t>
  </si>
  <si>
    <t>58.66 руб.</t>
  </si>
  <si>
    <t>ALT-110452</t>
  </si>
  <si>
    <t>PPR TEBO Тройник 40x50x40  (5/50шт)</t>
  </si>
  <si>
    <t>104.26 руб.</t>
  </si>
  <si>
    <t>ALT-110453</t>
  </si>
  <si>
    <t>PPR TEBO Тройник 50x20x50  (9/72шт)</t>
  </si>
  <si>
    <t>68.35 руб.</t>
  </si>
  <si>
    <t>ALT-110454</t>
  </si>
  <si>
    <t>PPR TEBO Тройник 50x25x50  (9/72шт)</t>
  </si>
  <si>
    <t>94.05 руб.</t>
  </si>
  <si>
    <t>ALT-110455</t>
  </si>
  <si>
    <t>PPR TEBO Тройник 50x32x32  (6/60шт)</t>
  </si>
  <si>
    <t>87.32 руб.</t>
  </si>
  <si>
    <t>ALT-110456</t>
  </si>
  <si>
    <t>PPR TEBO Тройник 50x32x40  (8/64шт)</t>
  </si>
  <si>
    <t>91.36 руб.</t>
  </si>
  <si>
    <t>ALT-110457</t>
  </si>
  <si>
    <t>PPR TEBO Тройник 50x32x50  (6/60шт)</t>
  </si>
  <si>
    <t>103.24 руб.</t>
  </si>
  <si>
    <t>ALT-110458</t>
  </si>
  <si>
    <t>PPR TEBO Тройник 50x40x32  (6/60шт)</t>
  </si>
  <si>
    <t>94.64 руб.</t>
  </si>
  <si>
    <t>ALT-110459</t>
  </si>
  <si>
    <t>PPR TEBO Тройник 50x40x40  (5/50шт)</t>
  </si>
  <si>
    <t>109.73 руб.</t>
  </si>
  <si>
    <t>ALT-110460</t>
  </si>
  <si>
    <t>PPR TEBO Тройник 50x40x50  (6/60шт)</t>
  </si>
  <si>
    <t>119.87 руб.</t>
  </si>
  <si>
    <t>ALT-110461</t>
  </si>
  <si>
    <t>PPR TEBO Тройник 50x50x32  (6/60шт)</t>
  </si>
  <si>
    <t>116.22 руб.</t>
  </si>
  <si>
    <t>ALT-110462</t>
  </si>
  <si>
    <t>PPR TEBO Тройник 50x50x40  (5/40шт)</t>
  </si>
  <si>
    <t>146.81 руб.</t>
  </si>
  <si>
    <t>ALT-110463</t>
  </si>
  <si>
    <t>PPR TEBO Тройник 63x20x63  (4/48шт)</t>
  </si>
  <si>
    <t>154.43 руб.</t>
  </si>
  <si>
    <t>ALT-110464</t>
  </si>
  <si>
    <t>PPR TEBO Тройник 63x25x63  (4/32шт)</t>
  </si>
  <si>
    <t>160.48 руб.</t>
  </si>
  <si>
    <t>ALT-110465</t>
  </si>
  <si>
    <t>PPR TEBO Тройник 63x32x63  (4/32шт)</t>
  </si>
  <si>
    <t>163.96 руб.</t>
  </si>
  <si>
    <t>ALT-110466</t>
  </si>
  <si>
    <t>PPR TEBO Тройник 63x40x63  (4/32шт)</t>
  </si>
  <si>
    <t>190.08 руб.</t>
  </si>
  <si>
    <t>ALT-110467</t>
  </si>
  <si>
    <t>PPR TEBO Тройник 63x50x63  (2/32шт)</t>
  </si>
  <si>
    <t>205.28 руб.</t>
  </si>
  <si>
    <t>ALT-110468</t>
  </si>
  <si>
    <t>PPR TEBO Тройник 75x32x75  (2/24шт)</t>
  </si>
  <si>
    <t>263.88 руб.</t>
  </si>
  <si>
    <t>ALT-110469</t>
  </si>
  <si>
    <t>PPR TEBO Тройник 75x40x75  (2/20шт)</t>
  </si>
  <si>
    <t>336.91 руб.</t>
  </si>
  <si>
    <t>ALT-110470</t>
  </si>
  <si>
    <t>PPR TEBO Тройник 75x50x75  (2/20шт)</t>
  </si>
  <si>
    <t>380.26 руб.</t>
  </si>
  <si>
    <t>ALT-110471</t>
  </si>
  <si>
    <t>PPR TEBO Тройник 75x63x75  (2/18шт)</t>
  </si>
  <si>
    <t>418.69 руб.</t>
  </si>
  <si>
    <t>ALT-110472</t>
  </si>
  <si>
    <t>PPR TEBO Тройник 90x32x90  (1/18шт)</t>
  </si>
  <si>
    <t>423.66 руб.</t>
  </si>
  <si>
    <t>ALT-110473</t>
  </si>
  <si>
    <t>PPR TEBO Тройник 90x40x90  (1/12шт)</t>
  </si>
  <si>
    <t>470.58 руб.</t>
  </si>
  <si>
    <t>ALT-110474</t>
  </si>
  <si>
    <t>PPR TEBO Тройник 90x50x90  (1/12шт)</t>
  </si>
  <si>
    <t>665.27 руб.</t>
  </si>
  <si>
    <t>ALT-110475</t>
  </si>
  <si>
    <t>PPR TEBO Тройник 90x63x90  (1/12шт)</t>
  </si>
  <si>
    <t>697.45 руб.</t>
  </si>
  <si>
    <t>ALT-110476</t>
  </si>
  <si>
    <t>PPR TEBO Тройник 90x75x90  (1/12шт)</t>
  </si>
  <si>
    <t>741.22 руб.</t>
  </si>
  <si>
    <t>ALT-110477</t>
  </si>
  <si>
    <t>PPR TEBO Тройник 110x50x110  (1/8шт)</t>
  </si>
  <si>
    <t>782.04 руб.</t>
  </si>
  <si>
    <t>ALT-110478</t>
  </si>
  <si>
    <t>PPR TEBO Тройник 110x63x110  (1/6шт)</t>
  </si>
  <si>
    <t>815.82 руб.</t>
  </si>
  <si>
    <t>ALT-110479</t>
  </si>
  <si>
    <t>PPR TEBO Тройник 110x75x110  (1/6шт)</t>
  </si>
  <si>
    <t>1 094.40 руб.</t>
  </si>
  <si>
    <t>ALT-110480</t>
  </si>
  <si>
    <t>PPR TEBO Тройник 110x90x110  (1/5шт)</t>
  </si>
  <si>
    <t>945.45 руб.</t>
  </si>
  <si>
    <t>ALT-110481</t>
  </si>
  <si>
    <t>PPR TEBO Тройник 160x110x160  (1/2шт)</t>
  </si>
  <si>
    <t>2 382.34 руб.</t>
  </si>
  <si>
    <t>ALT-110482</t>
  </si>
  <si>
    <t>PPR TEBO Тройник двухплоскостной 20  (50/400шт)</t>
  </si>
  <si>
    <t>18.75 руб.</t>
  </si>
  <si>
    <t>ALT-110483</t>
  </si>
  <si>
    <t>PPR TEBO Тройник двухплоскостной 25  (25/250шт)</t>
  </si>
  <si>
    <t>25.47 руб.</t>
  </si>
  <si>
    <t>ALT-110484</t>
  </si>
  <si>
    <t>PPR TEBO Тройник комб. вн.р. 20x1/2"  (20/120шт)</t>
  </si>
  <si>
    <t>96.41 руб.</t>
  </si>
  <si>
    <t>ALT-110485</t>
  </si>
  <si>
    <t>PPR TEBO Тройник комб. вн.р. 20x3/4"  (15/90шт)</t>
  </si>
  <si>
    <t>104.41 руб.</t>
  </si>
  <si>
    <t>ALT-110486</t>
  </si>
  <si>
    <t>PPR TEBO Тройник комб. вн.р. 25x1/2"  (20/100шт)</t>
  </si>
  <si>
    <t>98.33 руб.</t>
  </si>
  <si>
    <t>ALT-110487</t>
  </si>
  <si>
    <t>PPR TEBO Тройник комб. вн.р. 25x3/4"  (10/80шт)</t>
  </si>
  <si>
    <t>126.93 руб.</t>
  </si>
  <si>
    <t>ALT-110488</t>
  </si>
  <si>
    <t>PPR TEBO Тройник комб. вн.р. 32x1/2"  (10/70шт)</t>
  </si>
  <si>
    <t>133.66 руб.</t>
  </si>
  <si>
    <t>ALT-110489</t>
  </si>
  <si>
    <t>PPR TEBO Тройник комб. вн.р. 32x3/4"  (10/60шт)</t>
  </si>
  <si>
    <t>147.69 руб.</t>
  </si>
  <si>
    <t>ALT-110490</t>
  </si>
  <si>
    <t>PPR TEBO Тройник комб. вн.р. 32x1"  (10/50шт)</t>
  </si>
  <si>
    <t>234.88 руб.</t>
  </si>
  <si>
    <t>ALT-110491</t>
  </si>
  <si>
    <t>PPR TEBO Тройник комб. нар.р. 20x1/2"  (20/120шт)</t>
  </si>
  <si>
    <t>114.04 руб.</t>
  </si>
  <si>
    <t>ALT-110492</t>
  </si>
  <si>
    <t>PPR TEBO Тройник комб. нар.р. 20x3/4"  (15/90шт)</t>
  </si>
  <si>
    <t>114.90 руб.</t>
  </si>
  <si>
    <t>ALT-110493</t>
  </si>
  <si>
    <t>PPR TEBO Тройник комб. нар.р. 25x1/2"  (15/90шт)</t>
  </si>
  <si>
    <t>115.42 руб.</t>
  </si>
  <si>
    <t>ALT-110494</t>
  </si>
  <si>
    <t>PPR TEBO Тройник комб. нар.р. 25x3/4"  (10/80шт)</t>
  </si>
  <si>
    <t>150.12 руб.</t>
  </si>
  <si>
    <t>ALT-110495</t>
  </si>
  <si>
    <t>PPR TEBO Тройник комб. нар.р. 32x1/2"  (10/70шт)</t>
  </si>
  <si>
    <t>139.71 руб.</t>
  </si>
  <si>
    <t>ALT-110496</t>
  </si>
  <si>
    <t>PPR TEBO Тройник комб. нар.р. 32x3/4"  (10/60шт)</t>
  </si>
  <si>
    <t>171.26 руб.</t>
  </si>
  <si>
    <t>ALT-110497</t>
  </si>
  <si>
    <t>PPR TEBO Тройник комб. нар.р. 32x1"  (10/40шт)</t>
  </si>
  <si>
    <t>260.73 руб.</t>
  </si>
  <si>
    <t>ALT-110498</t>
  </si>
  <si>
    <t>PPR TEBO Тройник с накидной гайкой 20x1/2" (метал. штуцер)  (25/150шт)</t>
  </si>
  <si>
    <t>181.10 руб.</t>
  </si>
  <si>
    <t>ALT-110499</t>
  </si>
  <si>
    <t>PPR TEBO Тройник с накидной гайкой 20x3/4" (метал. штуцер)  (20/80шт)</t>
  </si>
  <si>
    <t>289.96 руб.</t>
  </si>
  <si>
    <t>ALT-110500</t>
  </si>
  <si>
    <t>PPR TEBO Тройник с накидной гайкой 25x3/4" (метал. штуцер)  (15/75шт)</t>
  </si>
  <si>
    <t>266.46 руб.</t>
  </si>
  <si>
    <t>ALT-110501</t>
  </si>
  <si>
    <t>PPR TEBO Тройник с накидной гайкой 25x1" (метал. штуцер)  (15/60шт)</t>
  </si>
  <si>
    <t>465.68 руб.</t>
  </si>
  <si>
    <t>ALT-110502</t>
  </si>
  <si>
    <t>PPR TEBO Тройник с накидной гайкой 32x1" (метал. штуцер)  (10/40шт)</t>
  </si>
  <si>
    <t>459.61 руб.</t>
  </si>
  <si>
    <t>ALT-110503</t>
  </si>
  <si>
    <t>PPR TEBO Тройник с накидной гайкой 32x1.1/4" (метал. штуцер)  (6/30шт)</t>
  </si>
  <si>
    <t>735.62 руб.</t>
  </si>
  <si>
    <t>ALT-110504</t>
  </si>
  <si>
    <t>PPR TEBO Распределительный блок 25x20  (6/60шт)</t>
  </si>
  <si>
    <t>95.57 руб.</t>
  </si>
  <si>
    <t>ALT-110505</t>
  </si>
  <si>
    <t>PPR TEBO Вентиль 20  (5/50шт)</t>
  </si>
  <si>
    <t>509.53 руб.</t>
  </si>
  <si>
    <t>ALT-110506</t>
  </si>
  <si>
    <t>PPR TEBO Вентиль 25  (5/40шт)</t>
  </si>
  <si>
    <t>620.37 руб.</t>
  </si>
  <si>
    <t>ALT-110507</t>
  </si>
  <si>
    <t>PPR TEBO Вентиль 32  (6/36шт)</t>
  </si>
  <si>
    <t>854.31 руб.</t>
  </si>
  <si>
    <t>ALT-110508</t>
  </si>
  <si>
    <t>PPR TEBO Вентиль 40  (4/16шт)</t>
  </si>
  <si>
    <t>1 140.46 руб.</t>
  </si>
  <si>
    <t>ALT-110509</t>
  </si>
  <si>
    <t>PPR TEBO Вентиль 50  (3/12шт)</t>
  </si>
  <si>
    <t>1 577.02 руб.</t>
  </si>
  <si>
    <t>ALT-110510</t>
  </si>
  <si>
    <t>PPR TEBO Вентиль 63  (2/8шт)</t>
  </si>
  <si>
    <t>3 254.79 руб.</t>
  </si>
  <si>
    <t>ALT-110511</t>
  </si>
  <si>
    <t>PPR TEBO Вентиль 75  (1/4шт)</t>
  </si>
  <si>
    <t>3 259.14 руб.</t>
  </si>
  <si>
    <t>ALT-110512</t>
  </si>
  <si>
    <t>PPR TEBO Вентиль ручной балансировочный PP-R 25  (5/30шт)</t>
  </si>
  <si>
    <t>707.13 руб.</t>
  </si>
  <si>
    <t>ALT-110513</t>
  </si>
  <si>
    <t>PPR TEBO Вентиль ручной балансировочный PP-R 32  (3/18шт)</t>
  </si>
  <si>
    <t>966.97 руб.</t>
  </si>
  <si>
    <t>ALT-110514</t>
  </si>
  <si>
    <t>PPR TEBO Вентиль для радиаторов прямой 20x1/2"  (10/60шт)</t>
  </si>
  <si>
    <t>633.19 руб.</t>
  </si>
  <si>
    <t>ALT-110515</t>
  </si>
  <si>
    <t>PPR TEBO Вентиль для радиаторов прямой 25x3/4"  (5/50шт)</t>
  </si>
  <si>
    <t>777.79 руб.</t>
  </si>
  <si>
    <t>ALT-110516</t>
  </si>
  <si>
    <t>PPR TEBO Вентиль для радиаторов угловой 20x1/2"  (10/60шт)</t>
  </si>
  <si>
    <t>654.30 руб.</t>
  </si>
  <si>
    <t>ALT-110517</t>
  </si>
  <si>
    <t>PPR TEBO Вентиль для радиаторов угловой 25x3/4"  (5/45шт)</t>
  </si>
  <si>
    <t>795.38 руб.</t>
  </si>
  <si>
    <t>ALT-110518</t>
  </si>
  <si>
    <t>PPR TEBO Кран шаровой 20 полнопроходной (10/60шт)</t>
  </si>
  <si>
    <t>254.48 руб.</t>
  </si>
  <si>
    <t>ALT-110519</t>
  </si>
  <si>
    <t>Т-ППР.Кш.ПП.25.Б.РФ</t>
  </si>
  <si>
    <t>PPR TEBO Кран шаровой 25 полнопроходной (10/50шт)</t>
  </si>
  <si>
    <t>368.01 руб.</t>
  </si>
  <si>
    <t>ALT-110520</t>
  </si>
  <si>
    <t>PPR TEBO Кран шаровой 32 полнопроходной (5/30шт)</t>
  </si>
  <si>
    <t>610.74 руб.</t>
  </si>
  <si>
    <t>ALT-110521</t>
  </si>
  <si>
    <t>PPR TEBO Кран шаровой 40 полнопроходной (4/20шт)</t>
  </si>
  <si>
    <t>1 157.54 руб.</t>
  </si>
  <si>
    <t>ALT-110522</t>
  </si>
  <si>
    <t>PPR TEBO Кран шаровой 50 полнопроходной (2/12шт)</t>
  </si>
  <si>
    <t>2 039.86 руб.</t>
  </si>
  <si>
    <t>ALT-110523</t>
  </si>
  <si>
    <t>PPR TEBO Кран шаровой 63 полнопроходной (1/6шт)</t>
  </si>
  <si>
    <t>3 095.75 руб.</t>
  </si>
  <si>
    <t>ALT-110524</t>
  </si>
  <si>
    <t>PPR TEBO Кран шаровой Standart 20  (10/60шт)</t>
  </si>
  <si>
    <t>192.63 руб.</t>
  </si>
  <si>
    <t>ALT-110525</t>
  </si>
  <si>
    <t>PPR TEBO Кран шаровой Standart 25  (10/50шт)</t>
  </si>
  <si>
    <t>201.60 руб.</t>
  </si>
  <si>
    <t>ALT-110526</t>
  </si>
  <si>
    <t>PPR TEBO Кран шаровой Standart 32  (5/30шт)</t>
  </si>
  <si>
    <t>324.90 руб.</t>
  </si>
  <si>
    <t>ALT-110527</t>
  </si>
  <si>
    <t>PPR TEBO Шаровой кран для радиаторов прямой 20x1/2"  (10/60шт)</t>
  </si>
  <si>
    <t>446.35 руб.</t>
  </si>
  <si>
    <t>ALT-110528</t>
  </si>
  <si>
    <t>PPR TEBO Шаровой кран для радиаторов прямой 25x3/4"  (5/50шт)</t>
  </si>
  <si>
    <t>579.65 руб.</t>
  </si>
  <si>
    <t>ALT-110529</t>
  </si>
  <si>
    <t>PPR TEBO Шаровой кран для радиаторов угловой 20x1/2"  (10/60шт)</t>
  </si>
  <si>
    <t>444.69 руб.</t>
  </si>
  <si>
    <t>ALT-110530</t>
  </si>
  <si>
    <t>PPR TEBO Шаровой кран для радиаторов угловой 25x3/4"  (5/45шт)</t>
  </si>
  <si>
    <t>584.53 руб.</t>
  </si>
  <si>
    <t>ALT-110531</t>
  </si>
  <si>
    <t>PPR TEBO Обратный клапан 20 PN25  (20/240шт)</t>
  </si>
  <si>
    <t>74.73 руб.</t>
  </si>
  <si>
    <t>ALT-110532</t>
  </si>
  <si>
    <t>PPR TEBO Обратный клапан 25 PN25  (15/180шт)</t>
  </si>
  <si>
    <t>75.53 руб.</t>
  </si>
  <si>
    <t>ALT-110533</t>
  </si>
  <si>
    <t>PPR TEBO Обратный клапан 32 PN25  (10/120шт)</t>
  </si>
  <si>
    <t>99.32 руб.</t>
  </si>
  <si>
    <t>ALT-110534</t>
  </si>
  <si>
    <t>PPR TEBO Фильтр сетчатый 20 вн./вн. (300мкм.)  (20/100шт)</t>
  </si>
  <si>
    <t>212.12 руб.</t>
  </si>
  <si>
    <t>ALT-110535</t>
  </si>
  <si>
    <t>PPR TEBO Фильтр сетчатый 25 вн./вн. (300мкм.)  (10/50шт)</t>
  </si>
  <si>
    <t>301.14 руб.</t>
  </si>
  <si>
    <t>ALT-110536</t>
  </si>
  <si>
    <t>PPR TEBO Фильтр сетчатый 32 вн./вн. (300мкм.)  (5/30шт)</t>
  </si>
  <si>
    <t>476.52 руб.</t>
  </si>
  <si>
    <t>ALT-110537</t>
  </si>
  <si>
    <t>PPR TEBO Фильтр сетчатый 20 вн./нар. (300мкм.)  (20/100шт)</t>
  </si>
  <si>
    <t>218.51 руб.</t>
  </si>
  <si>
    <t>ALT-110538</t>
  </si>
  <si>
    <t>PPR TEBO Фильтр сетчатый 25 вн./нар. (300мкм.)  (10/50шт)</t>
  </si>
  <si>
    <t>302.72 руб.</t>
  </si>
  <si>
    <t>ALT-110539</t>
  </si>
  <si>
    <t>PPR TEBO Фильтр сетчатый 32 вн./нар. (300мкм.)  (5/30шт)</t>
  </si>
  <si>
    <t>498.99 руб.</t>
  </si>
  <si>
    <t>ALT-110540</t>
  </si>
  <si>
    <t>PPR TEBO Фильтр сетчатый 40 вн./нар. (300мкм.)  (4/16шт)</t>
  </si>
  <si>
    <t>779.14 руб.</t>
  </si>
  <si>
    <t>ALT-110541</t>
  </si>
  <si>
    <t>PPR TEBO Картридж для фильтра сетчатого 20 (800мкм.)  (200/1400шт)</t>
  </si>
  <si>
    <t>10.61 руб.</t>
  </si>
  <si>
    <t>ALT-110542</t>
  </si>
  <si>
    <t>PPR TEBO Картридж для фильтра сетчатого 25 (800мкм.)  (100/800шт)</t>
  </si>
  <si>
    <t>20.47 руб.</t>
  </si>
  <si>
    <t>ALT-110543</t>
  </si>
  <si>
    <t>PPR TEBO Картридж для фильтра сетчатого 32 (800мкм.)  (50/350шт)</t>
  </si>
  <si>
    <t>28.81 руб.</t>
  </si>
  <si>
    <t>ALT-110544</t>
  </si>
  <si>
    <t>PPR TEBO Клапан запорный прям. 20x1/2  (15/90шт)</t>
  </si>
  <si>
    <t>617.80 руб.</t>
  </si>
  <si>
    <t>ALT-110545</t>
  </si>
  <si>
    <t>PPR TEBO Клапан запорный прям. 25x3/4  (10/60шт)</t>
  </si>
  <si>
    <t>787.16 руб.</t>
  </si>
  <si>
    <t>ALT-110546</t>
  </si>
  <si>
    <t>PPR TEBO Клапан запорный угл. 20x1/2  (15/90шт)</t>
  </si>
  <si>
    <t>605.87 руб.</t>
  </si>
  <si>
    <t>ALT-110547</t>
  </si>
  <si>
    <t>PPR TEBO Клапан запорный угл. 25x3/4  (10/60шт)</t>
  </si>
  <si>
    <t>857.52 руб.</t>
  </si>
  <si>
    <t>ALT-110548</t>
  </si>
  <si>
    <t>PPR TEBO Термоклапан прямой с преднастройкой 20x1/2"  (10/60шт)</t>
  </si>
  <si>
    <t>1 061.47 руб.</t>
  </si>
  <si>
    <t>ALT-110549</t>
  </si>
  <si>
    <t>PPR TEBO Термоклапан прямой с преднастройкой 25x3/4"  (8/48шт)</t>
  </si>
  <si>
    <t>1 168.80 руб.</t>
  </si>
  <si>
    <t>ALT-110550</t>
  </si>
  <si>
    <t>PPR TEBO Термоклапан угловой с преднастройкой 20x1/2"  (10/60шт)</t>
  </si>
  <si>
    <t>1 049.54 руб.</t>
  </si>
  <si>
    <t>ALT-110551</t>
  </si>
  <si>
    <t>PPR TEBO Термоклапан угловой с преднастройкой 25x3/4"  (8/48шт)</t>
  </si>
  <si>
    <t>1 156.88 руб.</t>
  </si>
  <si>
    <t>ALT-110552</t>
  </si>
  <si>
    <t>PPR TEBO Комплект №1 - ПРЯМОЙ 1/2 (Клапан терм. 20x1/2, кл.запор. 20x1/2, термоголовка) (1/17шт)</t>
  </si>
  <si>
    <t>1 621.50 руб.</t>
  </si>
  <si>
    <t>ALT-110553</t>
  </si>
  <si>
    <t>PPR TEBO Комплект №2 - ПРЯМОЙ 3/4 (Клапан терм. 25x3/4, кл.запор. 25x3/4, термоголовка) (1/17шт)</t>
  </si>
  <si>
    <t>2 529.88 руб.</t>
  </si>
  <si>
    <t>ALT-110554</t>
  </si>
  <si>
    <t>PPR TEBO Комплект №3 - УГЛОВОЙ 1/2 (Клапан терм. 20x1/2, кл.запор. 20x1/2, термоголовка) (1/17шт)</t>
  </si>
  <si>
    <t>1 608.12 руб.</t>
  </si>
  <si>
    <t>ALT-110555</t>
  </si>
  <si>
    <t>PPR TEBO Комплект №4 - УГЛОВОЙ 3/4 (Клапан терм. 25x3/4, кл.запор. 25x3/4, термоголовка) (1/17шт)</t>
  </si>
  <si>
    <t>2 576.02 руб.</t>
  </si>
  <si>
    <t>ALT-110556</t>
  </si>
  <si>
    <t>PPR TEBO Комплект №5 - ПРЯМОЙ 1/2 (Клапан терм. 20x1/2, кл.запорный 20x1/2) (1/17шт)</t>
  </si>
  <si>
    <t>1 330.64 руб.</t>
  </si>
  <si>
    <t>ALT-110557</t>
  </si>
  <si>
    <t>PPR TEBO Комплект №6 - ПРЯМОЙ 3/4 (Клапан терм. 25x3/4, кл.запорный 25x3/4) (1/17шт)</t>
  </si>
  <si>
    <t>1 883.81 руб.</t>
  </si>
  <si>
    <t>ALT-110558</t>
  </si>
  <si>
    <t>PPR TEBO Комплект №7 - УГЛОВОЙ 1/2 (Клапан терм. 20x1/2, кл.запорный 20x1/2) (1/17шт)</t>
  </si>
  <si>
    <t>1 189.71 руб.</t>
  </si>
  <si>
    <t>ALT-110559</t>
  </si>
  <si>
    <t>PPR TEBO Комплект №8 - УГЛОВОЙ 3/4 (Клапан терм 25x3/4, кл.запорный 25x3/4) (1/17шт)</t>
  </si>
  <si>
    <t>1 937.48 руб.</t>
  </si>
  <si>
    <t>ALT-110560</t>
  </si>
  <si>
    <t>PPR TEBO Комплект №9 - ПРЯМОЙ 1/2 (Клапан запорный ручной 20x1/2, вентиль настроеч 20x1/2) (1/17шт)</t>
  </si>
  <si>
    <t>1 361.06 руб.</t>
  </si>
  <si>
    <t>ALT-110561</t>
  </si>
  <si>
    <t>PPR TEBO Комплект №10 - ПРЯМОЙ 3/4 (Клапан запорный ручной 25х3/4, вентиль настроеч 25х3/4) (1/17шт)</t>
  </si>
  <si>
    <t>1 704.55 руб.</t>
  </si>
  <si>
    <t>ALT-110562</t>
  </si>
  <si>
    <t>PPR TEBO Комплект №11 -УГЛОВОЙ 1/2 (Клапан запорный ручной 20x1/2, вентиль настроеч 20x1/2) (1/17шт)</t>
  </si>
  <si>
    <t>1 097.69 руб.</t>
  </si>
  <si>
    <t>ALT-110563</t>
  </si>
  <si>
    <t>PPR TEBO Комплект №12 -УГЛОВОЙ 3/4 (Клапан запорный ручной 25x3/4, вентиль настроеч 25x3/4) (1/17шт)</t>
  </si>
  <si>
    <t>1 467.30 руб.</t>
  </si>
  <si>
    <t>ALT-110564</t>
  </si>
  <si>
    <t>PPR TEBO Заглушка 20  (100/1600шт)</t>
  </si>
  <si>
    <t>5.13 руб.</t>
  </si>
  <si>
    <t>ALT-110565</t>
  </si>
  <si>
    <t>T-ПНД.З.0.25.CN</t>
  </si>
  <si>
    <t>PPR TEBO Заглушка 25  (80/800шт)</t>
  </si>
  <si>
    <t>7.83 руб.</t>
  </si>
  <si>
    <t>ALT-110566</t>
  </si>
  <si>
    <t>PPR TEBO Заглушка 32  (50/400шт)</t>
  </si>
  <si>
    <t>14.00 руб.</t>
  </si>
  <si>
    <t>ALT-110567</t>
  </si>
  <si>
    <t>PPR TEBO Заглушка 40  (25/200шт)</t>
  </si>
  <si>
    <t>33.79 руб.</t>
  </si>
  <si>
    <t>ALT-110568</t>
  </si>
  <si>
    <t>PPR TEBO Заглушка 50  (20/160шт)</t>
  </si>
  <si>
    <t>59.55 руб.</t>
  </si>
  <si>
    <t>ALT-110569</t>
  </si>
  <si>
    <t>PPR TEBO Заглушка 63  (10/80шт)</t>
  </si>
  <si>
    <t>101.12 руб.</t>
  </si>
  <si>
    <t>ALT-110570</t>
  </si>
  <si>
    <t>PPR TEBO Заглушка 75  (6/48шт)</t>
  </si>
  <si>
    <t>213.77 руб.</t>
  </si>
  <si>
    <t>ALT-110571</t>
  </si>
  <si>
    <t>PPR TEBO Заглушка 90  (4/32шт)</t>
  </si>
  <si>
    <t>279.95 руб.</t>
  </si>
  <si>
    <t>ALT-110572</t>
  </si>
  <si>
    <t>PPR TEBO Заглушка 110  (2/20шт)</t>
  </si>
  <si>
    <t>463.46 руб.</t>
  </si>
  <si>
    <t>ALT-110573</t>
  </si>
  <si>
    <t>PPR TEBO Заглушка 125  (1/15шт)</t>
  </si>
  <si>
    <t>873.45 руб.</t>
  </si>
  <si>
    <t>ALT-110574</t>
  </si>
  <si>
    <t>PPR TEBO Заглушка 160  (1/7шт)</t>
  </si>
  <si>
    <t>1 221.39 руб.</t>
  </si>
  <si>
    <t>ALT-110575</t>
  </si>
  <si>
    <t>PPR TEBO Заглушка 20x1/2"  (170/1700шт)</t>
  </si>
  <si>
    <t>5.01 руб.</t>
  </si>
  <si>
    <t>ALT-110576</t>
  </si>
  <si>
    <t>PPR TEBO Заглушка 25x3/4"  (80/960шт)</t>
  </si>
  <si>
    <t>7.90 руб.</t>
  </si>
  <si>
    <t>ALT-110577</t>
  </si>
  <si>
    <t>PPR TEBO Заглушка 32x1"  (60/600шт)</t>
  </si>
  <si>
    <t>12.81 руб.</t>
  </si>
  <si>
    <t>ALT-110578</t>
  </si>
  <si>
    <t>PPR TEBO Крестовина 20  (30/300шт)</t>
  </si>
  <si>
    <t>30.04 руб.</t>
  </si>
  <si>
    <t>ALT-110579</t>
  </si>
  <si>
    <t>PPR TEBO Крестовина 25  (20/200шт)</t>
  </si>
  <si>
    <t>36.25 руб.</t>
  </si>
  <si>
    <t>ALT-110580</t>
  </si>
  <si>
    <t>PPR TEBO Крестовина 32  (10/100шт)</t>
  </si>
  <si>
    <t>64.83 руб.</t>
  </si>
  <si>
    <t>ALT-110581</t>
  </si>
  <si>
    <t>PPR TEBO Крестовина 40  (5/60шт)</t>
  </si>
  <si>
    <t>83.58 руб.</t>
  </si>
  <si>
    <t>ALT-110582</t>
  </si>
  <si>
    <t>PPR TEBO Крестовина 50  (4/32шт)</t>
  </si>
  <si>
    <t>169.07 руб.</t>
  </si>
  <si>
    <t>ALT-110583</t>
  </si>
  <si>
    <t>PPR TEBO Обводное колено 20  (50/150шт)</t>
  </si>
  <si>
    <t>36.92 руб.</t>
  </si>
  <si>
    <t>ALT-110584</t>
  </si>
  <si>
    <t>PPR TEBO Обводное колено 25  (25/100шт)</t>
  </si>
  <si>
    <t>53.83 руб.</t>
  </si>
  <si>
    <t>ALT-110585</t>
  </si>
  <si>
    <t>PPR TEBO Обводное колено 32  (25/50шт)</t>
  </si>
  <si>
    <t>95.01 руб.</t>
  </si>
  <si>
    <t>ALT-110586</t>
  </si>
  <si>
    <t>PPR TEBO Обводное колено 40  (15/30шт)</t>
  </si>
  <si>
    <t>228.82 руб.</t>
  </si>
  <si>
    <t>ALT-110587</t>
  </si>
  <si>
    <t>030093501</t>
  </si>
  <si>
    <t>PPR TEBO Обводное колено раструбное 20  (30/330шт)</t>
  </si>
  <si>
    <t>20.79 руб.</t>
  </si>
  <si>
    <t>ALT-110588</t>
  </si>
  <si>
    <t>PPR TEBO Обводное колено раструбное 25  (20/200шт)</t>
  </si>
  <si>
    <t>28.44 руб.</t>
  </si>
  <si>
    <t>ALT-110589</t>
  </si>
  <si>
    <t>PPR TEBO Обводное колено раструбное 32  (11/110шт)</t>
  </si>
  <si>
    <t>59.03 руб.</t>
  </si>
  <si>
    <t>ALT-110590</t>
  </si>
  <si>
    <t>PPR TEBO Компенсатор 20  (1/65шт)</t>
  </si>
  <si>
    <t>129.60 руб.</t>
  </si>
  <si>
    <t>ALT-110591</t>
  </si>
  <si>
    <t>PPR TEBO Компенсатор 25  (1/45шт)</t>
  </si>
  <si>
    <t>208.80 руб.</t>
  </si>
  <si>
    <t>ALT-110592</t>
  </si>
  <si>
    <t>PPR TEBO Компенсатор 32  (1/22шт)</t>
  </si>
  <si>
    <t>393.71 руб.</t>
  </si>
  <si>
    <t>ALT-110593</t>
  </si>
  <si>
    <t>PPR TEBO Компенсатор 40  (1/15шт)</t>
  </si>
  <si>
    <t>736.20 руб.</t>
  </si>
  <si>
    <t>ALT-110594</t>
  </si>
  <si>
    <t>PPR TEBO Компенсатор Козлова 25  (10/50шт)</t>
  </si>
  <si>
    <t>2 226.63 руб.</t>
  </si>
  <si>
    <t>ALT-110595</t>
  </si>
  <si>
    <t>PPR TEBO Компенсатор Козлова 32  (6/24шт)</t>
  </si>
  <si>
    <t>2 872.10 руб.</t>
  </si>
  <si>
    <t>ALT-110596</t>
  </si>
  <si>
    <t>PPR TEBO Компенсатор Козлова 40  (5/15шт)</t>
  </si>
  <si>
    <t>3 590.52 руб.</t>
  </si>
  <si>
    <t>ALT-110597</t>
  </si>
  <si>
    <t>PPR TEBO Компенсатор Козлова 50  (4/8шт)</t>
  </si>
  <si>
    <t>5 395.04 руб.</t>
  </si>
  <si>
    <t>ALT-110598</t>
  </si>
  <si>
    <t>PPR TEBO Бурт под фланец 40  (15/165шт)</t>
  </si>
  <si>
    <t>25.30 руб.</t>
  </si>
  <si>
    <t>ALT-110599</t>
  </si>
  <si>
    <t>PPR TEBO Бурт под фланец 50  (15/120шт)</t>
  </si>
  <si>
    <t>46.06 руб.</t>
  </si>
  <si>
    <t>ALT-110600</t>
  </si>
  <si>
    <t>PPR TEBO Бурт под фланец 63  (10/100шт)</t>
  </si>
  <si>
    <t>64.62 руб.</t>
  </si>
  <si>
    <t>ALT-110601</t>
  </si>
  <si>
    <t>PPR TEBO Бурт под фланец 75  (4/72шт)</t>
  </si>
  <si>
    <t>107.01 руб.</t>
  </si>
  <si>
    <t>ALT-110602</t>
  </si>
  <si>
    <t>PPR TEBO Бурт под фланец 90  (4/48шт)</t>
  </si>
  <si>
    <t>197.91 руб.</t>
  </si>
  <si>
    <t>ALT-110603</t>
  </si>
  <si>
    <t>PPR TEBO Бурт под фланец 110  (2/22шт)</t>
  </si>
  <si>
    <t>209.17 руб.</t>
  </si>
  <si>
    <t>ALT-110604</t>
  </si>
  <si>
    <t>PPR TEBO Бурт под фланец 125  (1/12шт)</t>
  </si>
  <si>
    <t>684.02 руб.</t>
  </si>
  <si>
    <t>ALT-110605</t>
  </si>
  <si>
    <t>PPR TEBO Бурт под фланец 160  (1/6шт)</t>
  </si>
  <si>
    <t>818.48 руб.</t>
  </si>
  <si>
    <t>ALT-110606</t>
  </si>
  <si>
    <t>PPR TEBO Фланец пластиковый (ABS) 40 PN10 / сталь Dу 32  (5/60шт)</t>
  </si>
  <si>
    <t>292.37 руб.</t>
  </si>
  <si>
    <t>ALT-110607</t>
  </si>
  <si>
    <t>PPR TEBO Фланец пластиковый (ABS) 50 PN10 / сталь Dу 40  (4/48шт)</t>
  </si>
  <si>
    <t>341.07 руб.</t>
  </si>
  <si>
    <t>ALT-110608</t>
  </si>
  <si>
    <t>PPR TEBO Фланец пластиковый (ABS) 63 PN10 / сталь Dу 50  (3/36шт)</t>
  </si>
  <si>
    <t>390.46 руб.</t>
  </si>
  <si>
    <t>ALT-110609</t>
  </si>
  <si>
    <t>PPR TEBO Фланец пластиковый (ABS) 75 PN10 / сталь Dу 65  (2/30шт)</t>
  </si>
  <si>
    <t>554.21 руб.</t>
  </si>
  <si>
    <t>ALT-110610</t>
  </si>
  <si>
    <t>PPR TEBO Фланец пластиковый (ABS) 90 PN10 / сталь Dу 80  (1/22шт)</t>
  </si>
  <si>
    <t>527.69 руб.</t>
  </si>
  <si>
    <t>ALT-110611</t>
  </si>
  <si>
    <t>PPR TEBO Фланец пластиковый (ABS) 110 PN10 / сталь Dу 100  (1/18шт)</t>
  </si>
  <si>
    <t>771.80 руб.</t>
  </si>
  <si>
    <t>ALT-110629</t>
  </si>
  <si>
    <t>PPR TEBO Вварное седло 63/25  (40/320шт)</t>
  </si>
  <si>
    <t>26.08 руб.</t>
  </si>
  <si>
    <t>ALT-110630</t>
  </si>
  <si>
    <t>PPR TEBO Вварное седло 75/25  (35/280шт)</t>
  </si>
  <si>
    <t>24.25 руб.</t>
  </si>
  <si>
    <t>ALT-110631</t>
  </si>
  <si>
    <t>PPR TEBO Вварное седло 75/32  (30/240шт)</t>
  </si>
  <si>
    <t>27.75 руб.</t>
  </si>
  <si>
    <t>ALT-110632</t>
  </si>
  <si>
    <t>PPR TEBO Вварное седло 90/25  (30/240шт)</t>
  </si>
  <si>
    <t>31.70 руб.</t>
  </si>
  <si>
    <t>ALT-110633</t>
  </si>
  <si>
    <t>PPR TEBO Вварное седло 90/32  (25/200шт)</t>
  </si>
  <si>
    <t>ALT-110634</t>
  </si>
  <si>
    <t>PPR TEBO Гидрострелка PP-R 75x25x4 одноконтурная  (1/1шт)</t>
  </si>
  <si>
    <t>5 502.24 руб.</t>
  </si>
  <si>
    <t>ALT-110635</t>
  </si>
  <si>
    <t>PPR TEBO Гидрострелка PP-R 75x25x6 двухконтурная  (1/1шт)</t>
  </si>
  <si>
    <t>6 473.58 руб.</t>
  </si>
  <si>
    <t>ALT-110636</t>
  </si>
  <si>
    <t>PPR TEBO Гидрострелка PP-R 75x25x8 трёхконтурная  (1/1шт)</t>
  </si>
  <si>
    <t>7 347.19 руб.</t>
  </si>
  <si>
    <t>ALT-110637</t>
  </si>
  <si>
    <t>PPR TEBO Гидрострелка PP-R 75x32x4 одноконтурная  (1/1шт)</t>
  </si>
  <si>
    <t>5 624.42 руб.</t>
  </si>
  <si>
    <t>ALT-110638</t>
  </si>
  <si>
    <t>PPR TEBO Гидрострелка PP-R 75x32x6 двухконтурная  (1/1шт)</t>
  </si>
  <si>
    <t>6 561.16 руб.</t>
  </si>
  <si>
    <t>ALT-110639</t>
  </si>
  <si>
    <t>PPR TEBO Гидрострелка PP-R 75x32x8 трёхконтурная  (1/1шт)</t>
  </si>
  <si>
    <t>7 479.54 руб.</t>
  </si>
  <si>
    <t>ALT-110640</t>
  </si>
  <si>
    <t>PPR TEBO Гидрострелка PP-R 90x32x4 одноконтурная  (1/1шт)</t>
  </si>
  <si>
    <t>6 017.44 руб.</t>
  </si>
  <si>
    <t>ALT-110641</t>
  </si>
  <si>
    <t>PPR TEBO Гидрострелка PP-R 90x32x6 двухконтурная  (1/1шт)</t>
  </si>
  <si>
    <t>7 053.94 руб.</t>
  </si>
  <si>
    <t>ALT-110642</t>
  </si>
  <si>
    <t>PPR TEBO Гидрострелка PP-R 90x32x8 трёхконтурная  (1/1шт)</t>
  </si>
  <si>
    <t>7 972.34 руб.</t>
  </si>
  <si>
    <t>ALT-110643</t>
  </si>
  <si>
    <t>PPR TEBO Коллектор 32x20x3 вых. красн.  (3/18шт)</t>
  </si>
  <si>
    <t>617.52 руб.</t>
  </si>
  <si>
    <t>ALT-110644</t>
  </si>
  <si>
    <t>PPR TEBO Коллектор 32x20x3 вых. син.  (3/18шт)</t>
  </si>
  <si>
    <t>605.72 руб.</t>
  </si>
  <si>
    <t>ALT-110645</t>
  </si>
  <si>
    <t>PPR TEBO Коллектор 32x20x4 вых. красн.  (2/14шт)</t>
  </si>
  <si>
    <t>805.09 руб.</t>
  </si>
  <si>
    <t>ALT-110646</t>
  </si>
  <si>
    <t>PPR TEBO Коллектор 32x20x4 вых. син.  (2/14шт)</t>
  </si>
  <si>
    <t>831.50 руб.</t>
  </si>
  <si>
    <t>ALT-110647</t>
  </si>
  <si>
    <t>PPR TEBO Коллектор 40x20x2 вых. красн.  (1/25шт)</t>
  </si>
  <si>
    <t>575.66 руб.</t>
  </si>
  <si>
    <t>ALT-110648</t>
  </si>
  <si>
    <t>PPR TEBO Коллектор 40x20x2 вых. син.  (1/25шт)</t>
  </si>
  <si>
    <t>ALT-110649</t>
  </si>
  <si>
    <t>PPR TEBO Коллектор 40x20x4 вых. красн.  (1/15шт)</t>
  </si>
  <si>
    <t>1 069.20 руб.</t>
  </si>
  <si>
    <t>ALT-110650</t>
  </si>
  <si>
    <t>PPR TEBO Коллектор 40x20x4 вых. син.  (1/15шт)</t>
  </si>
  <si>
    <t>ALT-110651</t>
  </si>
  <si>
    <t>PPR TEBO Коллектор 40x20x5 вых. красн.  (1/10шт)</t>
  </si>
  <si>
    <t>1 450.04 руб.</t>
  </si>
  <si>
    <t>ALT-110652</t>
  </si>
  <si>
    <t>PPR TEBO Коллектор 25x20x2 вых. универсальный  (5/25шт)</t>
  </si>
  <si>
    <t>413.98 руб.</t>
  </si>
  <si>
    <t>ALT-110653</t>
  </si>
  <si>
    <t>PPR TEBO Коллектор 25x20x3 вых. универсальный  (3/18шт)</t>
  </si>
  <si>
    <t>600.07 руб.</t>
  </si>
  <si>
    <t>ALT-110654</t>
  </si>
  <si>
    <t>PPR TEBO Коллектор 25x20x4 вых. универсальный  (3/15шт)</t>
  </si>
  <si>
    <t>775.74 руб.</t>
  </si>
  <si>
    <t>ALT-110655</t>
  </si>
  <si>
    <t>PPR TEBO Коллектор 32x20x3 вых. универсальный  (3/18шт)</t>
  </si>
  <si>
    <t>659.31 руб.</t>
  </si>
  <si>
    <t>ALT-110656</t>
  </si>
  <si>
    <t>PPR TEBO Коллектор 32x20x4 вых. универсальный  (2/14шт)</t>
  </si>
  <si>
    <t>844.42 руб.</t>
  </si>
  <si>
    <t>ALT-110657</t>
  </si>
  <si>
    <t>PPR TEBO Коллектор 32x20x5 вых. универсальный  (2/12шт)</t>
  </si>
  <si>
    <t>1 038.51 руб.</t>
  </si>
  <si>
    <t>ALT-110658</t>
  </si>
  <si>
    <t>PPR TEBO Коллектор 40x20x2 вых. универсальный  (3/18шт)</t>
  </si>
  <si>
    <t>546.88 руб.</t>
  </si>
  <si>
    <t>ALT-110659</t>
  </si>
  <si>
    <t>PPR TEBO Коллектор 40x20x3 вых. универсальный  (2/12шт)</t>
  </si>
  <si>
    <t>855.79 руб.</t>
  </si>
  <si>
    <t>ALT-110660</t>
  </si>
  <si>
    <t>PPR TEBO Коллектор 40x20x4 вых. универсальный  (2/10шт)</t>
  </si>
  <si>
    <t>1 370.52 руб.</t>
  </si>
  <si>
    <t>ALT-110661</t>
  </si>
  <si>
    <t>PPR TEBO Коллектор 40x20x5 вых. универсальный  (2/8шт)</t>
  </si>
  <si>
    <t>1 377.52 руб.</t>
  </si>
  <si>
    <t>ALT-110662</t>
  </si>
  <si>
    <t>PPR TEBO Заглушка для коллектора 25  (60/600шт)</t>
  </si>
  <si>
    <t>14.67 руб.</t>
  </si>
  <si>
    <t>ALT-110663</t>
  </si>
  <si>
    <t>PPR TEBO Заглушка для коллектора 32  (40/400шт)</t>
  </si>
  <si>
    <t>22.56 руб.</t>
  </si>
  <si>
    <t>ALT-110664</t>
  </si>
  <si>
    <t>PPR TEBO Заглушка для коллектора 40  (30/330шт)</t>
  </si>
  <si>
    <t>48.60 руб.</t>
  </si>
  <si>
    <t>ALT-110665</t>
  </si>
  <si>
    <t>PPR TEBO Заглушка для коллектора 25 с воздухоотводчиком  (50/250шт)</t>
  </si>
  <si>
    <t>164.14 руб.</t>
  </si>
  <si>
    <t>ALT-110666</t>
  </si>
  <si>
    <t>PPR TEBO Заглушка для коллектора 32 с воздухоотводчиком  (35/140шт)</t>
  </si>
  <si>
    <t>181.27 руб.</t>
  </si>
  <si>
    <t>ALT-110667</t>
  </si>
  <si>
    <t>PPR TEBO Заглушка для коллектора 40 с воздухоотводчиком  (30/120шт)</t>
  </si>
  <si>
    <t>258.98 руб.</t>
  </si>
  <si>
    <t>ALT-110668</t>
  </si>
  <si>
    <t>PPR TEBO Крепление для коллектора 25/32 (комплект 2 шт)  (1/30шт)</t>
  </si>
  <si>
    <t>218.72 руб.</t>
  </si>
  <si>
    <t>ALT-110669</t>
  </si>
  <si>
    <t>PPR TEBO Крепление для коллектора 40 (комплект 2 шт) (комп) (1/20шт)</t>
  </si>
  <si>
    <t>150.66 руб.</t>
  </si>
  <si>
    <t>ALT-110670</t>
  </si>
  <si>
    <t>PPR TEBO Переходник комбинированный PP-R 20 - PЕ-Х16х2(цанга)  (50/300шт)</t>
  </si>
  <si>
    <t>225.77 руб.</t>
  </si>
  <si>
    <t>ALT-110774</t>
  </si>
  <si>
    <t>Заглушка тестовая длинная 1/2" красная ТЕБО (10/100шт)</t>
  </si>
  <si>
    <t>28.69 руб.</t>
  </si>
  <si>
    <t>ALT-110775</t>
  </si>
  <si>
    <t>Заглушка тестовая длинная 1/2" синяя ТЕБО (10/100шт)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</si>
</sst>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SUM(L2:L460)</f>
        <v>0</v>
      </c>
    </row>
    <row r="2" spans="1:12">
      <c r="A2" s="1"/>
      <c r="B2" s="1">
        <v>872612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K2*5.84</f>
        <v>0</v>
      </c>
    </row>
    <row r="3" spans="1:12">
      <c r="A3" s="1"/>
      <c r="B3" s="1">
        <v>872613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K3*9.09</f>
        <v>0</v>
      </c>
    </row>
    <row r="4" spans="1:12">
      <c r="A4" s="1"/>
      <c r="B4" s="1">
        <v>872614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K4*16.68</f>
        <v>0</v>
      </c>
    </row>
    <row r="5" spans="1:12">
      <c r="A5" s="1"/>
      <c r="B5" s="1">
        <v>872615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K5*32.60</f>
        <v>0</v>
      </c>
    </row>
    <row r="6" spans="1:12">
      <c r="A6" s="1"/>
      <c r="B6" s="1">
        <v>872616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K6*51.23</f>
        <v>0</v>
      </c>
    </row>
    <row r="7" spans="1:12">
      <c r="A7" s="1"/>
      <c r="B7" s="1">
        <v>872617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K7*90.88</f>
        <v>0</v>
      </c>
    </row>
    <row r="8" spans="1:12">
      <c r="A8" s="1"/>
      <c r="B8" s="1">
        <v>872618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K8*184.75</f>
        <v>0</v>
      </c>
    </row>
    <row r="9" spans="1:12">
      <c r="A9" s="1"/>
      <c r="B9" s="1">
        <v>872619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K9*302.32</f>
        <v>0</v>
      </c>
    </row>
    <row r="10" spans="1:12">
      <c r="A10" s="1"/>
      <c r="B10" s="1">
        <v>872620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K10*509.40</f>
        <v>0</v>
      </c>
    </row>
    <row r="11" spans="1:12">
      <c r="A11" s="1"/>
      <c r="B11" s="1">
        <v>872621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K11*1014.21</f>
        <v>0</v>
      </c>
    </row>
    <row r="12" spans="1:12">
      <c r="A12" s="1"/>
      <c r="B12" s="1">
        <v>872622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K12*2386.33</f>
        <v>0</v>
      </c>
    </row>
    <row r="13" spans="1:12">
      <c r="A13" s="1"/>
      <c r="B13" s="1">
        <v>872623</v>
      </c>
      <c r="C13" s="1" t="s">
        <v>46</v>
      </c>
      <c r="D13" s="1"/>
      <c r="E13" s="3" t="s">
        <v>47</v>
      </c>
      <c r="F13" s="1" t="s">
        <v>18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K13*9.09</f>
        <v>0</v>
      </c>
    </row>
    <row r="14" spans="1:12">
      <c r="A14" s="1"/>
      <c r="B14" s="1">
        <v>872624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K14*12.96</f>
        <v>0</v>
      </c>
    </row>
    <row r="15" spans="1:12">
      <c r="A15" s="1"/>
      <c r="B15" s="1">
        <v>872625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K15*13.37</f>
        <v>0</v>
      </c>
    </row>
    <row r="16" spans="1:12">
      <c r="A16" s="1"/>
      <c r="B16" s="1">
        <v>872626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K16*27.27</f>
        <v>0</v>
      </c>
    </row>
    <row r="17" spans="1:12">
      <c r="A17" s="1"/>
      <c r="B17" s="1">
        <v>872627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K17*27.63</f>
        <v>0</v>
      </c>
    </row>
    <row r="18" spans="1:12">
      <c r="A18" s="1"/>
      <c r="B18" s="1">
        <v>872628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K18*29.21</f>
        <v>0</v>
      </c>
    </row>
    <row r="19" spans="1:12">
      <c r="A19" s="1"/>
      <c r="B19" s="1">
        <v>872629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K19*49.04</f>
        <v>0</v>
      </c>
    </row>
    <row r="20" spans="1:12">
      <c r="A20" s="1"/>
      <c r="B20" s="1">
        <v>872630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K20*50.14</f>
        <v>0</v>
      </c>
    </row>
    <row r="21" spans="1:12">
      <c r="A21" s="1"/>
      <c r="B21" s="1">
        <v>872631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K21*41.95</f>
        <v>0</v>
      </c>
    </row>
    <row r="22" spans="1:12">
      <c r="A22" s="1"/>
      <c r="B22" s="1">
        <v>872632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K22*54.19</f>
        <v>0</v>
      </c>
    </row>
    <row r="23" spans="1:12">
      <c r="A23" s="1"/>
      <c r="B23" s="1">
        <v>872633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K23*97.54</f>
        <v>0</v>
      </c>
    </row>
    <row r="24" spans="1:12">
      <c r="A24" s="1"/>
      <c r="B24" s="1">
        <v>872634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K24*99.81</f>
        <v>0</v>
      </c>
    </row>
    <row r="25" spans="1:12">
      <c r="A25" s="1"/>
      <c r="B25" s="1">
        <v>872635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K25*88.22</f>
        <v>0</v>
      </c>
    </row>
    <row r="26" spans="1:12">
      <c r="A26" s="1"/>
      <c r="B26" s="1">
        <v>872636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K26*91.76</f>
        <v>0</v>
      </c>
    </row>
    <row r="27" spans="1:12">
      <c r="A27" s="1"/>
      <c r="B27" s="1">
        <v>872637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K27*100.97</f>
        <v>0</v>
      </c>
    </row>
    <row r="28" spans="1:12">
      <c r="A28" s="1"/>
      <c r="B28" s="1">
        <v>872638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K28*133.82</f>
        <v>0</v>
      </c>
    </row>
    <row r="29" spans="1:12">
      <c r="A29" s="1"/>
      <c r="B29" s="1">
        <v>872639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K29*142.86</f>
        <v>0</v>
      </c>
    </row>
    <row r="30" spans="1:12">
      <c r="A30" s="1"/>
      <c r="B30" s="1">
        <v>872640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K30*136.60</f>
        <v>0</v>
      </c>
    </row>
    <row r="31" spans="1:12">
      <c r="A31" s="1"/>
      <c r="B31" s="1">
        <v>872641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K31*137.14</f>
        <v>0</v>
      </c>
    </row>
    <row r="32" spans="1:12">
      <c r="A32" s="1"/>
      <c r="B32" s="1">
        <v>872642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K32*217.58</f>
        <v>0</v>
      </c>
    </row>
    <row r="33" spans="1:12">
      <c r="A33" s="1"/>
      <c r="B33" s="1">
        <v>872643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K33*219.64</f>
        <v>0</v>
      </c>
    </row>
    <row r="34" spans="1:12">
      <c r="A34" s="1"/>
      <c r="B34" s="1">
        <v>872644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K34*254.51</f>
        <v>0</v>
      </c>
    </row>
    <row r="35" spans="1:12">
      <c r="A35" s="1"/>
      <c r="B35" s="1">
        <v>872645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K35*241.07</f>
        <v>0</v>
      </c>
    </row>
    <row r="36" spans="1:12">
      <c r="A36" s="1"/>
      <c r="B36" s="1">
        <v>872646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K36*250.90</f>
        <v>0</v>
      </c>
    </row>
    <row r="37" spans="1:12">
      <c r="A37" s="1"/>
      <c r="B37" s="1">
        <v>872647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K37*421.68</f>
        <v>0</v>
      </c>
    </row>
    <row r="38" spans="1:12">
      <c r="A38" s="1"/>
      <c r="B38" s="1">
        <v>872648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K38*404.44</f>
        <v>0</v>
      </c>
    </row>
    <row r="39" spans="1:12">
      <c r="A39" s="1"/>
      <c r="B39" s="1">
        <v>872649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K39*409.66</f>
        <v>0</v>
      </c>
    </row>
    <row r="40" spans="1:12">
      <c r="A40" s="1"/>
      <c r="B40" s="1">
        <v>872650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K40*415.07</f>
        <v>0</v>
      </c>
    </row>
    <row r="41" spans="1:12">
      <c r="A41" s="1"/>
      <c r="B41" s="1">
        <v>872651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K41*813.67</f>
        <v>0</v>
      </c>
    </row>
    <row r="42" spans="1:12">
      <c r="A42" s="1"/>
      <c r="B42" s="1">
        <v>872652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K42*1067.15</f>
        <v>0</v>
      </c>
    </row>
    <row r="43" spans="1:12">
      <c r="A43" s="1"/>
      <c r="B43" s="1">
        <v>872653</v>
      </c>
      <c r="C43" s="1" t="s">
        <v>135</v>
      </c>
      <c r="D43" s="1"/>
      <c r="E43" s="3" t="s">
        <v>136</v>
      </c>
      <c r="F43" s="1" t="s">
        <v>137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K43*7.00</f>
        <v>0</v>
      </c>
    </row>
    <row r="44" spans="1:12">
      <c r="A44" s="1"/>
      <c r="B44" s="1">
        <v>872654</v>
      </c>
      <c r="C44" s="1" t="s">
        <v>138</v>
      </c>
      <c r="D44" s="1"/>
      <c r="E44" s="3" t="s">
        <v>139</v>
      </c>
      <c r="F44" s="1" t="s">
        <v>140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K44*12.20</f>
        <v>0</v>
      </c>
    </row>
    <row r="45" spans="1:12">
      <c r="A45" s="1"/>
      <c r="B45" s="1">
        <v>872655</v>
      </c>
      <c r="C45" s="1" t="s">
        <v>141</v>
      </c>
      <c r="D45" s="1"/>
      <c r="E45" s="3" t="s">
        <v>142</v>
      </c>
      <c r="F45" s="1" t="s">
        <v>143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K45*12.56</f>
        <v>0</v>
      </c>
    </row>
    <row r="46" spans="1:12">
      <c r="A46" s="1"/>
      <c r="B46" s="1">
        <v>872656</v>
      </c>
      <c r="C46" s="1" t="s">
        <v>144</v>
      </c>
      <c r="D46" s="1"/>
      <c r="E46" s="3" t="s">
        <v>145</v>
      </c>
      <c r="F46" s="1" t="s">
        <v>146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K46*20.03</f>
        <v>0</v>
      </c>
    </row>
    <row r="47" spans="1:12">
      <c r="A47" s="1"/>
      <c r="B47" s="1">
        <v>872657</v>
      </c>
      <c r="C47" s="1" t="s">
        <v>147</v>
      </c>
      <c r="D47" s="1"/>
      <c r="E47" s="3" t="s">
        <v>148</v>
      </c>
      <c r="F47" s="1" t="s">
        <v>149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K47*21.14</f>
        <v>0</v>
      </c>
    </row>
    <row r="48" spans="1:12">
      <c r="A48" s="1"/>
      <c r="B48" s="1">
        <v>872658</v>
      </c>
      <c r="C48" s="1" t="s">
        <v>150</v>
      </c>
      <c r="D48" s="1"/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K48*23.37</f>
        <v>0</v>
      </c>
    </row>
    <row r="49" spans="1:12">
      <c r="A49" s="1"/>
      <c r="B49" s="1">
        <v>872659</v>
      </c>
      <c r="C49" s="1" t="s">
        <v>153</v>
      </c>
      <c r="D49" s="1"/>
      <c r="E49" s="3" t="s">
        <v>154</v>
      </c>
      <c r="F49" s="1" t="s">
        <v>155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K49*34.27</f>
        <v>0</v>
      </c>
    </row>
    <row r="50" spans="1:12">
      <c r="A50" s="1"/>
      <c r="B50" s="1">
        <v>872660</v>
      </c>
      <c r="C50" s="1" t="s">
        <v>156</v>
      </c>
      <c r="D50" s="1"/>
      <c r="E50" s="3" t="s">
        <v>157</v>
      </c>
      <c r="F50" s="1" t="s">
        <v>158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K50*35.26</f>
        <v>0</v>
      </c>
    </row>
    <row r="51" spans="1:12">
      <c r="A51" s="1"/>
      <c r="B51" s="1">
        <v>872661</v>
      </c>
      <c r="C51" s="1" t="s">
        <v>159</v>
      </c>
      <c r="D51" s="1"/>
      <c r="E51" s="3" t="s">
        <v>160</v>
      </c>
      <c r="F51" s="1" t="s">
        <v>161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K51*36.82</f>
        <v>0</v>
      </c>
    </row>
    <row r="52" spans="1:12">
      <c r="A52" s="1"/>
      <c r="B52" s="1">
        <v>872662</v>
      </c>
      <c r="C52" s="1" t="s">
        <v>162</v>
      </c>
      <c r="D52" s="1"/>
      <c r="E52" s="3" t="s">
        <v>163</v>
      </c>
      <c r="F52" s="1" t="s">
        <v>164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K52*42.39</f>
        <v>0</v>
      </c>
    </row>
    <row r="53" spans="1:12">
      <c r="A53" s="1"/>
      <c r="B53" s="1">
        <v>872663</v>
      </c>
      <c r="C53" s="1" t="s">
        <v>165</v>
      </c>
      <c r="D53" s="1"/>
      <c r="E53" s="3" t="s">
        <v>166</v>
      </c>
      <c r="F53" s="1" t="s">
        <v>167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K53*48.34</f>
        <v>0</v>
      </c>
    </row>
    <row r="54" spans="1:12">
      <c r="A54" s="1"/>
      <c r="B54" s="1">
        <v>872664</v>
      </c>
      <c r="C54" s="1" t="s">
        <v>168</v>
      </c>
      <c r="D54" s="1"/>
      <c r="E54" s="3" t="s">
        <v>169</v>
      </c>
      <c r="F54" s="1" t="s">
        <v>170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K54*60.24</f>
        <v>0</v>
      </c>
    </row>
    <row r="55" spans="1:12">
      <c r="A55" s="1"/>
      <c r="B55" s="1">
        <v>872665</v>
      </c>
      <c r="C55" s="1" t="s">
        <v>171</v>
      </c>
      <c r="D55" s="1"/>
      <c r="E55" s="3" t="s">
        <v>172</v>
      </c>
      <c r="F55" s="1" t="s">
        <v>173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K55*58.78</f>
        <v>0</v>
      </c>
    </row>
    <row r="56" spans="1:12">
      <c r="A56" s="1"/>
      <c r="B56" s="1">
        <v>872666</v>
      </c>
      <c r="C56" s="1" t="s">
        <v>174</v>
      </c>
      <c r="D56" s="1"/>
      <c r="E56" s="3" t="s">
        <v>175</v>
      </c>
      <c r="F56" s="1" t="s">
        <v>176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K56*70.27</f>
        <v>0</v>
      </c>
    </row>
    <row r="57" spans="1:12">
      <c r="A57" s="1"/>
      <c r="B57" s="1">
        <v>872667</v>
      </c>
      <c r="C57" s="1" t="s">
        <v>177</v>
      </c>
      <c r="D57" s="1"/>
      <c r="E57" s="3" t="s">
        <v>178</v>
      </c>
      <c r="F57" s="1" t="s">
        <v>179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K57*194.23</f>
        <v>0</v>
      </c>
    </row>
    <row r="58" spans="1:12">
      <c r="A58" s="1"/>
      <c r="B58" s="1">
        <v>872668</v>
      </c>
      <c r="C58" s="1" t="s">
        <v>180</v>
      </c>
      <c r="D58" s="1"/>
      <c r="E58" s="3" t="s">
        <v>181</v>
      </c>
      <c r="F58" s="1" t="s">
        <v>182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K58*194.84</f>
        <v>0</v>
      </c>
    </row>
    <row r="59" spans="1:12">
      <c r="A59" s="1"/>
      <c r="B59" s="1">
        <v>872669</v>
      </c>
      <c r="C59" s="1" t="s">
        <v>183</v>
      </c>
      <c r="D59" s="1"/>
      <c r="E59" s="3" t="s">
        <v>184</v>
      </c>
      <c r="F59" s="1" t="s">
        <v>185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K59*349.33</f>
        <v>0</v>
      </c>
    </row>
    <row r="60" spans="1:12">
      <c r="A60" s="1"/>
      <c r="B60" s="1">
        <v>872670</v>
      </c>
      <c r="C60" s="1" t="s">
        <v>186</v>
      </c>
      <c r="D60" s="1"/>
      <c r="E60" s="3" t="s">
        <v>187</v>
      </c>
      <c r="F60" s="1" t="s">
        <v>188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K60*431.73</f>
        <v>0</v>
      </c>
    </row>
    <row r="61" spans="1:12">
      <c r="A61" s="1"/>
      <c r="B61" s="1">
        <v>872671</v>
      </c>
      <c r="C61" s="1" t="s">
        <v>189</v>
      </c>
      <c r="D61" s="1"/>
      <c r="E61" s="3" t="s">
        <v>190</v>
      </c>
      <c r="F61" s="1" t="s">
        <v>191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K61*892.07</f>
        <v>0</v>
      </c>
    </row>
    <row r="62" spans="1:12">
      <c r="A62" s="1"/>
      <c r="B62" s="1">
        <v>872672</v>
      </c>
      <c r="C62" s="1" t="s">
        <v>192</v>
      </c>
      <c r="D62" s="1"/>
      <c r="E62" s="3" t="s">
        <v>193</v>
      </c>
      <c r="F62" s="1" t="s">
        <v>194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K62*41.10</f>
        <v>0</v>
      </c>
    </row>
    <row r="63" spans="1:12">
      <c r="A63" s="1"/>
      <c r="B63" s="1">
        <v>872673</v>
      </c>
      <c r="C63" s="1" t="s">
        <v>195</v>
      </c>
      <c r="D63" s="1"/>
      <c r="E63" s="3" t="s">
        <v>196</v>
      </c>
      <c r="F63" s="1" t="s">
        <v>197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K63*66.58</f>
        <v>0</v>
      </c>
    </row>
    <row r="64" spans="1:12">
      <c r="A64" s="1"/>
      <c r="B64" s="1">
        <v>872674</v>
      </c>
      <c r="C64" s="1" t="s">
        <v>198</v>
      </c>
      <c r="D64" s="1"/>
      <c r="E64" s="3" t="s">
        <v>199</v>
      </c>
      <c r="F64" s="1" t="s">
        <v>200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K64*106.85</f>
        <v>0</v>
      </c>
    </row>
    <row r="65" spans="1:12">
      <c r="A65" s="1"/>
      <c r="B65" s="1">
        <v>872675</v>
      </c>
      <c r="C65" s="1" t="s">
        <v>201</v>
      </c>
      <c r="D65" s="1"/>
      <c r="E65" s="3" t="s">
        <v>202</v>
      </c>
      <c r="F65" s="1" t="s">
        <v>203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K65*163.57</f>
        <v>0</v>
      </c>
    </row>
    <row r="66" spans="1:12">
      <c r="A66" s="1"/>
      <c r="B66" s="1">
        <v>872676</v>
      </c>
      <c r="C66" s="1" t="s">
        <v>204</v>
      </c>
      <c r="D66" s="1"/>
      <c r="E66" s="3" t="s">
        <v>205</v>
      </c>
      <c r="F66" s="1" t="s">
        <v>206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K66*166.82</f>
        <v>0</v>
      </c>
    </row>
    <row r="67" spans="1:12">
      <c r="A67" s="1"/>
      <c r="B67" s="1">
        <v>872677</v>
      </c>
      <c r="C67" s="1" t="s">
        <v>207</v>
      </c>
      <c r="D67" s="1"/>
      <c r="E67" s="3" t="s">
        <v>208</v>
      </c>
      <c r="F67" s="1" t="s">
        <v>209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K67*345.51</f>
        <v>0</v>
      </c>
    </row>
    <row r="68" spans="1:12">
      <c r="A68" s="1"/>
      <c r="B68" s="1">
        <v>872678</v>
      </c>
      <c r="C68" s="1" t="s">
        <v>210</v>
      </c>
      <c r="D68" s="1"/>
      <c r="E68" s="3" t="s">
        <v>211</v>
      </c>
      <c r="F68" s="1" t="s">
        <v>212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K68*392.63</f>
        <v>0</v>
      </c>
    </row>
    <row r="69" spans="1:12">
      <c r="A69" s="1"/>
      <c r="B69" s="1">
        <v>872679</v>
      </c>
      <c r="C69" s="1" t="s">
        <v>213</v>
      </c>
      <c r="D69" s="1"/>
      <c r="E69" s="3" t="s">
        <v>214</v>
      </c>
      <c r="F69" s="1" t="s">
        <v>215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K69*89.10</f>
        <v>0</v>
      </c>
    </row>
    <row r="70" spans="1:12">
      <c r="A70" s="1"/>
      <c r="B70" s="1">
        <v>872680</v>
      </c>
      <c r="C70" s="1" t="s">
        <v>216</v>
      </c>
      <c r="D70" s="1"/>
      <c r="E70" s="3" t="s">
        <v>217</v>
      </c>
      <c r="F70" s="1" t="s">
        <v>218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K70*117.45</f>
        <v>0</v>
      </c>
    </row>
    <row r="71" spans="1:12">
      <c r="A71" s="1"/>
      <c r="B71" s="1">
        <v>872681</v>
      </c>
      <c r="C71" s="1" t="s">
        <v>219</v>
      </c>
      <c r="D71" s="1"/>
      <c r="E71" s="3" t="s">
        <v>220</v>
      </c>
      <c r="F71" s="1" t="s">
        <v>221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K71*88.74</f>
        <v>0</v>
      </c>
    </row>
    <row r="72" spans="1:12">
      <c r="A72" s="1"/>
      <c r="B72" s="1">
        <v>872682</v>
      </c>
      <c r="C72" s="1" t="s">
        <v>222</v>
      </c>
      <c r="D72" s="1"/>
      <c r="E72" s="3" t="s">
        <v>223</v>
      </c>
      <c r="F72" s="1" t="s">
        <v>224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K72*122.90</f>
        <v>0</v>
      </c>
    </row>
    <row r="73" spans="1:12">
      <c r="A73" s="1"/>
      <c r="B73" s="1">
        <v>872683</v>
      </c>
      <c r="C73" s="1" t="s">
        <v>225</v>
      </c>
      <c r="D73" s="1"/>
      <c r="E73" s="3" t="s">
        <v>226</v>
      </c>
      <c r="F73" s="1" t="s">
        <v>227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K73*105.21</f>
        <v>0</v>
      </c>
    </row>
    <row r="74" spans="1:12">
      <c r="A74" s="1"/>
      <c r="B74" s="1">
        <v>872684</v>
      </c>
      <c r="C74" s="1" t="s">
        <v>228</v>
      </c>
      <c r="D74" s="1"/>
      <c r="E74" s="3" t="s">
        <v>229</v>
      </c>
      <c r="F74" s="1" t="s">
        <v>230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K74*119.54</f>
        <v>0</v>
      </c>
    </row>
    <row r="75" spans="1:12">
      <c r="A75" s="1"/>
      <c r="B75" s="1">
        <v>872685</v>
      </c>
      <c r="C75" s="1" t="s">
        <v>231</v>
      </c>
      <c r="D75" s="1"/>
      <c r="E75" s="3" t="s">
        <v>232</v>
      </c>
      <c r="F75" s="1" t="s">
        <v>233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K75*205.24</f>
        <v>0</v>
      </c>
    </row>
    <row r="76" spans="1:12">
      <c r="A76" s="1"/>
      <c r="B76" s="1">
        <v>872686</v>
      </c>
      <c r="C76" s="1" t="s">
        <v>234</v>
      </c>
      <c r="D76" s="1"/>
      <c r="E76" s="3" t="s">
        <v>235</v>
      </c>
      <c r="F76" s="1" t="s">
        <v>236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K76*116.10</f>
        <v>0</v>
      </c>
    </row>
    <row r="77" spans="1:12">
      <c r="A77" s="1"/>
      <c r="B77" s="1">
        <v>872687</v>
      </c>
      <c r="C77" s="1" t="s">
        <v>237</v>
      </c>
      <c r="D77" s="1"/>
      <c r="E77" s="3" t="s">
        <v>238</v>
      </c>
      <c r="F77" s="1" t="s">
        <v>239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K77*144.86</f>
        <v>0</v>
      </c>
    </row>
    <row r="78" spans="1:12">
      <c r="A78" s="1"/>
      <c r="B78" s="1">
        <v>872688</v>
      </c>
      <c r="C78" s="1" t="s">
        <v>240</v>
      </c>
      <c r="D78" s="1"/>
      <c r="E78" s="3" t="s">
        <v>241</v>
      </c>
      <c r="F78" s="1" t="s">
        <v>242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K78*104.73</f>
        <v>0</v>
      </c>
    </row>
    <row r="79" spans="1:12">
      <c r="A79" s="1"/>
      <c r="B79" s="1">
        <v>872689</v>
      </c>
      <c r="C79" s="1" t="s">
        <v>243</v>
      </c>
      <c r="D79" s="1"/>
      <c r="E79" s="3" t="s">
        <v>244</v>
      </c>
      <c r="F79" s="1" t="s">
        <v>245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K79*156.77</f>
        <v>0</v>
      </c>
    </row>
    <row r="80" spans="1:12">
      <c r="A80" s="1"/>
      <c r="B80" s="1">
        <v>872690</v>
      </c>
      <c r="C80" s="1" t="s">
        <v>246</v>
      </c>
      <c r="D80" s="1"/>
      <c r="E80" s="3" t="s">
        <v>247</v>
      </c>
      <c r="F80" s="1" t="s">
        <v>248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K80*143.42</f>
        <v>0</v>
      </c>
    </row>
    <row r="81" spans="1:12">
      <c r="A81" s="1"/>
      <c r="B81" s="1">
        <v>872691</v>
      </c>
      <c r="C81" s="1" t="s">
        <v>249</v>
      </c>
      <c r="D81" s="1"/>
      <c r="E81" s="3" t="s">
        <v>250</v>
      </c>
      <c r="F81" s="1" t="s">
        <v>251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K81*165.74</f>
        <v>0</v>
      </c>
    </row>
    <row r="82" spans="1:12">
      <c r="A82" s="1"/>
      <c r="B82" s="1">
        <v>872692</v>
      </c>
      <c r="C82" s="1" t="s">
        <v>252</v>
      </c>
      <c r="D82" s="1"/>
      <c r="E82" s="3" t="s">
        <v>253</v>
      </c>
      <c r="F82" s="1" t="s">
        <v>254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K82*253.30</f>
        <v>0</v>
      </c>
    </row>
    <row r="83" spans="1:12">
      <c r="A83" s="1"/>
      <c r="B83" s="1">
        <v>872693</v>
      </c>
      <c r="C83" s="1" t="s">
        <v>255</v>
      </c>
      <c r="D83" s="1"/>
      <c r="E83" s="3" t="s">
        <v>256</v>
      </c>
      <c r="F83" s="1" t="s">
        <v>257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K83*502.63</f>
        <v>0</v>
      </c>
    </row>
    <row r="84" spans="1:12">
      <c r="A84" s="1"/>
      <c r="B84" s="1">
        <v>872694</v>
      </c>
      <c r="C84" s="1" t="s">
        <v>258</v>
      </c>
      <c r="D84" s="1"/>
      <c r="E84" s="3" t="s">
        <v>259</v>
      </c>
      <c r="F84" s="1" t="s">
        <v>260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K84*711.07</f>
        <v>0</v>
      </c>
    </row>
    <row r="85" spans="1:12">
      <c r="A85" s="1"/>
      <c r="B85" s="1">
        <v>872695</v>
      </c>
      <c r="C85" s="1" t="s">
        <v>261</v>
      </c>
      <c r="D85" s="1"/>
      <c r="E85" s="3" t="s">
        <v>262</v>
      </c>
      <c r="F85" s="1" t="s">
        <v>263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K85*536.71</f>
        <v>0</v>
      </c>
    </row>
    <row r="86" spans="1:12">
      <c r="A86" s="1"/>
      <c r="B86" s="1">
        <v>872696</v>
      </c>
      <c r="C86" s="1" t="s">
        <v>264</v>
      </c>
      <c r="D86" s="1"/>
      <c r="E86" s="3" t="s">
        <v>265</v>
      </c>
      <c r="F86" s="1" t="s">
        <v>266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K86*729.79</f>
        <v>0</v>
      </c>
    </row>
    <row r="87" spans="1:12">
      <c r="A87" s="1"/>
      <c r="B87" s="1">
        <v>872697</v>
      </c>
      <c r="C87" s="1" t="s">
        <v>267</v>
      </c>
      <c r="D87" s="1"/>
      <c r="E87" s="3" t="s">
        <v>268</v>
      </c>
      <c r="F87" s="1" t="s">
        <v>269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K87*1092.19</f>
        <v>0</v>
      </c>
    </row>
    <row r="88" spans="1:12">
      <c r="A88" s="1"/>
      <c r="B88" s="1">
        <v>872698</v>
      </c>
      <c r="C88" s="1" t="s">
        <v>270</v>
      </c>
      <c r="D88" s="1"/>
      <c r="E88" s="3" t="s">
        <v>271</v>
      </c>
      <c r="F88" s="1" t="s">
        <v>272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K88*2186.42</f>
        <v>0</v>
      </c>
    </row>
    <row r="89" spans="1:12">
      <c r="A89" s="1"/>
      <c r="B89" s="1">
        <v>872699</v>
      </c>
      <c r="C89" s="1" t="s">
        <v>273</v>
      </c>
      <c r="D89" s="1"/>
      <c r="E89" s="3" t="s">
        <v>274</v>
      </c>
      <c r="F89" s="1" t="s">
        <v>275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K89*3965.30</f>
        <v>0</v>
      </c>
    </row>
    <row r="90" spans="1:12">
      <c r="A90" s="1"/>
      <c r="B90" s="1">
        <v>872700</v>
      </c>
      <c r="C90" s="1" t="s">
        <v>276</v>
      </c>
      <c r="D90" s="1"/>
      <c r="E90" s="3" t="s">
        <v>277</v>
      </c>
      <c r="F90" s="1" t="s">
        <v>278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K90*5882.22</f>
        <v>0</v>
      </c>
    </row>
    <row r="91" spans="1:12">
      <c r="A91" s="1"/>
      <c r="B91" s="1">
        <v>872701</v>
      </c>
      <c r="C91" s="1" t="s">
        <v>279</v>
      </c>
      <c r="D91" s="1"/>
      <c r="E91" s="3" t="s">
        <v>280</v>
      </c>
      <c r="F91" s="1" t="s">
        <v>281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K91*564.95</f>
        <v>0</v>
      </c>
    </row>
    <row r="92" spans="1:12">
      <c r="A92" s="1"/>
      <c r="B92" s="1">
        <v>872702</v>
      </c>
      <c r="C92" s="1" t="s">
        <v>282</v>
      </c>
      <c r="D92" s="1"/>
      <c r="E92" s="3" t="s">
        <v>283</v>
      </c>
      <c r="F92" s="1" t="s">
        <v>284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K92*721.02</f>
        <v>0</v>
      </c>
    </row>
    <row r="93" spans="1:12">
      <c r="A93" s="1"/>
      <c r="B93" s="1">
        <v>872703</v>
      </c>
      <c r="C93" s="1" t="s">
        <v>285</v>
      </c>
      <c r="D93" s="1"/>
      <c r="E93" s="3" t="s">
        <v>286</v>
      </c>
      <c r="F93" s="1" t="s">
        <v>287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K93*620.32</f>
        <v>0</v>
      </c>
    </row>
    <row r="94" spans="1:12">
      <c r="A94" s="1"/>
      <c r="B94" s="1">
        <v>872704</v>
      </c>
      <c r="C94" s="1" t="s">
        <v>288</v>
      </c>
      <c r="D94" s="1"/>
      <c r="E94" s="3" t="s">
        <v>289</v>
      </c>
      <c r="F94" s="1" t="s">
        <v>290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K94*793.06</f>
        <v>0</v>
      </c>
    </row>
    <row r="95" spans="1:12">
      <c r="A95" s="1"/>
      <c r="B95" s="1">
        <v>872705</v>
      </c>
      <c r="C95" s="1" t="s">
        <v>291</v>
      </c>
      <c r="D95" s="1"/>
      <c r="E95" s="3" t="s">
        <v>292</v>
      </c>
      <c r="F95" s="1" t="s">
        <v>293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K95*1507.87</f>
        <v>0</v>
      </c>
    </row>
    <row r="96" spans="1:12">
      <c r="A96" s="1"/>
      <c r="B96" s="1">
        <v>872706</v>
      </c>
      <c r="C96" s="1" t="s">
        <v>294</v>
      </c>
      <c r="D96" s="1"/>
      <c r="E96" s="3" t="s">
        <v>295</v>
      </c>
      <c r="F96" s="1" t="s">
        <v>296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K96*2618.88</f>
        <v>0</v>
      </c>
    </row>
    <row r="97" spans="1:12">
      <c r="A97" s="1"/>
      <c r="B97" s="1">
        <v>872707</v>
      </c>
      <c r="C97" s="1" t="s">
        <v>297</v>
      </c>
      <c r="D97" s="1"/>
      <c r="E97" s="3" t="s">
        <v>298</v>
      </c>
      <c r="F97" s="1" t="s">
        <v>299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K97*5370.16</f>
        <v>0</v>
      </c>
    </row>
    <row r="98" spans="1:12">
      <c r="A98" s="1"/>
      <c r="B98" s="1">
        <v>872708</v>
      </c>
      <c r="C98" s="1" t="s">
        <v>300</v>
      </c>
      <c r="D98" s="1"/>
      <c r="E98" s="3" t="s">
        <v>301</v>
      </c>
      <c r="F98" s="1" t="s">
        <v>302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K98*8388.30</f>
        <v>0</v>
      </c>
    </row>
    <row r="99" spans="1:12">
      <c r="A99" s="1"/>
      <c r="B99" s="1">
        <v>872709</v>
      </c>
      <c r="C99" s="1" t="s">
        <v>303</v>
      </c>
      <c r="D99" s="1" t="s">
        <v>304</v>
      </c>
      <c r="E99" s="3" t="s">
        <v>305</v>
      </c>
      <c r="F99" s="1" t="s">
        <v>306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K99*277.63</f>
        <v>0</v>
      </c>
    </row>
    <row r="100" spans="1:12">
      <c r="A100" s="1"/>
      <c r="B100" s="1">
        <v>872710</v>
      </c>
      <c r="C100" s="1" t="s">
        <v>307</v>
      </c>
      <c r="D100" s="1" t="s">
        <v>308</v>
      </c>
      <c r="E100" s="3" t="s">
        <v>309</v>
      </c>
      <c r="F100" s="1" t="s">
        <v>310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K100*297.48</f>
        <v>0</v>
      </c>
    </row>
    <row r="101" spans="1:12">
      <c r="A101" s="1"/>
      <c r="B101" s="1">
        <v>872711</v>
      </c>
      <c r="C101" s="1" t="s">
        <v>311</v>
      </c>
      <c r="D101" s="1" t="s">
        <v>312</v>
      </c>
      <c r="E101" s="3" t="s">
        <v>313</v>
      </c>
      <c r="F101" s="1" t="s">
        <v>314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K101*518.37</f>
        <v>0</v>
      </c>
    </row>
    <row r="102" spans="1:12">
      <c r="A102" s="1"/>
      <c r="B102" s="1">
        <v>872712</v>
      </c>
      <c r="C102" s="1" t="s">
        <v>315</v>
      </c>
      <c r="D102" s="1" t="s">
        <v>316</v>
      </c>
      <c r="E102" s="3" t="s">
        <v>317</v>
      </c>
      <c r="F102" s="1" t="s">
        <v>318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K102*416.19</f>
        <v>0</v>
      </c>
    </row>
    <row r="103" spans="1:12">
      <c r="A103" s="1"/>
      <c r="B103" s="1">
        <v>872713</v>
      </c>
      <c r="C103" s="1" t="s">
        <v>319</v>
      </c>
      <c r="D103" s="1" t="s">
        <v>320</v>
      </c>
      <c r="E103" s="3" t="s">
        <v>321</v>
      </c>
      <c r="F103" s="1" t="s">
        <v>322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K103*425.10</f>
        <v>0</v>
      </c>
    </row>
    <row r="104" spans="1:12">
      <c r="A104" s="1"/>
      <c r="B104" s="1">
        <v>872714</v>
      </c>
      <c r="C104" s="1" t="s">
        <v>323</v>
      </c>
      <c r="D104" s="1" t="s">
        <v>324</v>
      </c>
      <c r="E104" s="3" t="s">
        <v>325</v>
      </c>
      <c r="F104" s="1" t="s">
        <v>326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K104*382.47</f>
        <v>0</v>
      </c>
    </row>
    <row r="105" spans="1:12">
      <c r="A105" s="1"/>
      <c r="B105" s="1">
        <v>872715</v>
      </c>
      <c r="C105" s="1" t="s">
        <v>327</v>
      </c>
      <c r="D105" s="1" t="s">
        <v>328</v>
      </c>
      <c r="E105" s="3" t="s">
        <v>329</v>
      </c>
      <c r="F105" s="1" t="s">
        <v>330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K105*487.35</f>
        <v>0</v>
      </c>
    </row>
    <row r="106" spans="1:12">
      <c r="A106" s="1"/>
      <c r="B106" s="1">
        <v>872716</v>
      </c>
      <c r="C106" s="1" t="s">
        <v>331</v>
      </c>
      <c r="D106" s="1" t="s">
        <v>332</v>
      </c>
      <c r="E106" s="3" t="s">
        <v>333</v>
      </c>
      <c r="F106" s="1" t="s">
        <v>334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K106*531.35</f>
        <v>0</v>
      </c>
    </row>
    <row r="107" spans="1:12">
      <c r="A107" s="1"/>
      <c r="B107" s="1">
        <v>872717</v>
      </c>
      <c r="C107" s="1" t="s">
        <v>335</v>
      </c>
      <c r="D107" s="1" t="s">
        <v>336</v>
      </c>
      <c r="E107" s="3" t="s">
        <v>337</v>
      </c>
      <c r="F107" s="1" t="s">
        <v>338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K107*551.73</f>
        <v>0</v>
      </c>
    </row>
    <row r="108" spans="1:12">
      <c r="A108" s="1"/>
      <c r="B108" s="1">
        <v>872718</v>
      </c>
      <c r="C108" s="1" t="s">
        <v>339</v>
      </c>
      <c r="D108" s="1" t="s">
        <v>340</v>
      </c>
      <c r="E108" s="3" t="s">
        <v>341</v>
      </c>
      <c r="F108" s="1" t="s">
        <v>342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K108*839.70</f>
        <v>0</v>
      </c>
    </row>
    <row r="109" spans="1:12">
      <c r="A109" s="1"/>
      <c r="B109" s="1">
        <v>872719</v>
      </c>
      <c r="C109" s="1" t="s">
        <v>343</v>
      </c>
      <c r="D109" s="1" t="s">
        <v>344</v>
      </c>
      <c r="E109" s="3" t="s">
        <v>345</v>
      </c>
      <c r="F109" s="1" t="s">
        <v>346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K109*1595.49</f>
        <v>0</v>
      </c>
    </row>
    <row r="110" spans="1:12">
      <c r="A110" s="1"/>
      <c r="B110" s="1">
        <v>872720</v>
      </c>
      <c r="C110" s="1" t="s">
        <v>347</v>
      </c>
      <c r="D110" s="1" t="s">
        <v>348</v>
      </c>
      <c r="E110" s="3" t="s">
        <v>349</v>
      </c>
      <c r="F110" s="1" t="s">
        <v>350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K110*2544.95</f>
        <v>0</v>
      </c>
    </row>
    <row r="111" spans="1:12">
      <c r="A111" s="1"/>
      <c r="B111" s="1">
        <v>872721</v>
      </c>
      <c r="C111" s="1" t="s">
        <v>351</v>
      </c>
      <c r="D111" s="1" t="s">
        <v>352</v>
      </c>
      <c r="E111" s="3" t="s">
        <v>353</v>
      </c>
      <c r="F111" s="1" t="s">
        <v>354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K111*5671.95</f>
        <v>0</v>
      </c>
    </row>
    <row r="112" spans="1:12">
      <c r="A112" s="1"/>
      <c r="B112" s="1">
        <v>872722</v>
      </c>
      <c r="C112" s="1" t="s">
        <v>355</v>
      </c>
      <c r="D112" s="1" t="s">
        <v>356</v>
      </c>
      <c r="E112" s="3" t="s">
        <v>357</v>
      </c>
      <c r="F112" s="1" t="s">
        <v>358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K112*287.79</f>
        <v>0</v>
      </c>
    </row>
    <row r="113" spans="1:12">
      <c r="A113" s="1"/>
      <c r="B113" s="1">
        <v>872723</v>
      </c>
      <c r="C113" s="1" t="s">
        <v>359</v>
      </c>
      <c r="D113" s="1" t="s">
        <v>360</v>
      </c>
      <c r="E113" s="3" t="s">
        <v>361</v>
      </c>
      <c r="F113" s="1" t="s">
        <v>362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K113*296.10</f>
        <v>0</v>
      </c>
    </row>
    <row r="114" spans="1:12">
      <c r="A114" s="1"/>
      <c r="B114" s="1">
        <v>872724</v>
      </c>
      <c r="C114" s="1" t="s">
        <v>363</v>
      </c>
      <c r="D114" s="1" t="s">
        <v>364</v>
      </c>
      <c r="E114" s="3" t="s">
        <v>365</v>
      </c>
      <c r="F114" s="1" t="s">
        <v>366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K114*525.39</f>
        <v>0</v>
      </c>
    </row>
    <row r="115" spans="1:12">
      <c r="A115" s="1"/>
      <c r="B115" s="1">
        <v>872725</v>
      </c>
      <c r="C115" s="1" t="s">
        <v>367</v>
      </c>
      <c r="D115" s="1" t="s">
        <v>368</v>
      </c>
      <c r="E115" s="3" t="s">
        <v>369</v>
      </c>
      <c r="F115" s="1" t="s">
        <v>370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K115*410.35</f>
        <v>0</v>
      </c>
    </row>
    <row r="116" spans="1:12">
      <c r="A116" s="1"/>
      <c r="B116" s="1">
        <v>872726</v>
      </c>
      <c r="C116" s="1" t="s">
        <v>371</v>
      </c>
      <c r="D116" s="1" t="s">
        <v>372</v>
      </c>
      <c r="E116" s="3" t="s">
        <v>373</v>
      </c>
      <c r="F116" s="1" t="s">
        <v>374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K116*461.53</f>
        <v>0</v>
      </c>
    </row>
    <row r="117" spans="1:12">
      <c r="A117" s="1"/>
      <c r="B117" s="1">
        <v>872727</v>
      </c>
      <c r="C117" s="1" t="s">
        <v>375</v>
      </c>
      <c r="D117" s="1" t="s">
        <v>376</v>
      </c>
      <c r="E117" s="3" t="s">
        <v>377</v>
      </c>
      <c r="F117" s="1" t="s">
        <v>378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K117*469.76</f>
        <v>0</v>
      </c>
    </row>
    <row r="118" spans="1:12">
      <c r="A118" s="1"/>
      <c r="B118" s="1">
        <v>872728</v>
      </c>
      <c r="C118" s="1" t="s">
        <v>379</v>
      </c>
      <c r="D118" s="1" t="s">
        <v>380</v>
      </c>
      <c r="E118" s="3" t="s">
        <v>381</v>
      </c>
      <c r="F118" s="1" t="s">
        <v>382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K118*561.05</f>
        <v>0</v>
      </c>
    </row>
    <row r="119" spans="1:12">
      <c r="A119" s="1"/>
      <c r="B119" s="1">
        <v>872729</v>
      </c>
      <c r="C119" s="1" t="s">
        <v>383</v>
      </c>
      <c r="D119" s="1" t="s">
        <v>384</v>
      </c>
      <c r="E119" s="3" t="s">
        <v>385</v>
      </c>
      <c r="F119" s="1" t="s">
        <v>386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K119*544.54</f>
        <v>0</v>
      </c>
    </row>
    <row r="120" spans="1:12">
      <c r="A120" s="1"/>
      <c r="B120" s="1">
        <v>872730</v>
      </c>
      <c r="C120" s="1" t="s">
        <v>387</v>
      </c>
      <c r="D120" s="1" t="s">
        <v>388</v>
      </c>
      <c r="E120" s="3" t="s">
        <v>389</v>
      </c>
      <c r="F120" s="1" t="s">
        <v>390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K120*721.70</f>
        <v>0</v>
      </c>
    </row>
    <row r="121" spans="1:12">
      <c r="A121" s="1"/>
      <c r="B121" s="1">
        <v>872731</v>
      </c>
      <c r="C121" s="1" t="s">
        <v>391</v>
      </c>
      <c r="D121" s="1" t="s">
        <v>392</v>
      </c>
      <c r="E121" s="3" t="s">
        <v>393</v>
      </c>
      <c r="F121" s="1" t="s">
        <v>394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K121*949.46</f>
        <v>0</v>
      </c>
    </row>
    <row r="122" spans="1:12">
      <c r="A122" s="1"/>
      <c r="B122" s="1">
        <v>872732</v>
      </c>
      <c r="C122" s="1" t="s">
        <v>395</v>
      </c>
      <c r="D122" s="1" t="s">
        <v>396</v>
      </c>
      <c r="E122" s="3" t="s">
        <v>397</v>
      </c>
      <c r="F122" s="1" t="s">
        <v>398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K122*1759.95</f>
        <v>0</v>
      </c>
    </row>
    <row r="123" spans="1:12">
      <c r="A123" s="1"/>
      <c r="B123" s="1">
        <v>872733</v>
      </c>
      <c r="C123" s="1" t="s">
        <v>399</v>
      </c>
      <c r="D123" s="1" t="s">
        <v>400</v>
      </c>
      <c r="E123" s="3" t="s">
        <v>401</v>
      </c>
      <c r="F123" s="1" t="s">
        <v>402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K123*2810.91</f>
        <v>0</v>
      </c>
    </row>
    <row r="124" spans="1:12">
      <c r="A124" s="1"/>
      <c r="B124" s="1">
        <v>872734</v>
      </c>
      <c r="C124" s="1" t="s">
        <v>403</v>
      </c>
      <c r="D124" s="1" t="s">
        <v>404</v>
      </c>
      <c r="E124" s="3" t="s">
        <v>405</v>
      </c>
      <c r="F124" s="1" t="s">
        <v>406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K124*6250.51</f>
        <v>0</v>
      </c>
    </row>
    <row r="125" spans="1:12">
      <c r="A125" s="1"/>
      <c r="B125" s="1">
        <v>872747</v>
      </c>
      <c r="C125" s="1" t="s">
        <v>407</v>
      </c>
      <c r="D125" s="1" t="s">
        <v>408</v>
      </c>
      <c r="E125" s="3" t="s">
        <v>409</v>
      </c>
      <c r="F125" s="1" t="s">
        <v>410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K125*223.72</f>
        <v>0</v>
      </c>
    </row>
    <row r="126" spans="1:12">
      <c r="A126" s="1"/>
      <c r="B126" s="1">
        <v>872748</v>
      </c>
      <c r="C126" s="1" t="s">
        <v>411</v>
      </c>
      <c r="D126" s="1" t="s">
        <v>412</v>
      </c>
      <c r="E126" s="3" t="s">
        <v>413</v>
      </c>
      <c r="F126" s="1" t="s">
        <v>414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K126*242.08</f>
        <v>0</v>
      </c>
    </row>
    <row r="127" spans="1:12">
      <c r="A127" s="1"/>
      <c r="B127" s="1">
        <v>872749</v>
      </c>
      <c r="C127" s="1" t="s">
        <v>415</v>
      </c>
      <c r="D127" s="1" t="s">
        <v>416</v>
      </c>
      <c r="E127" s="3" t="s">
        <v>417</v>
      </c>
      <c r="F127" s="1" t="s">
        <v>418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K127*455.47</f>
        <v>0</v>
      </c>
    </row>
    <row r="128" spans="1:12">
      <c r="A128" s="1"/>
      <c r="B128" s="1">
        <v>872750</v>
      </c>
      <c r="C128" s="1" t="s">
        <v>419</v>
      </c>
      <c r="D128" s="1" t="s">
        <v>420</v>
      </c>
      <c r="E128" s="3" t="s">
        <v>421</v>
      </c>
      <c r="F128" s="1" t="s">
        <v>422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K128*341.35</f>
        <v>0</v>
      </c>
    </row>
    <row r="129" spans="1:12">
      <c r="A129" s="1"/>
      <c r="B129" s="1">
        <v>872751</v>
      </c>
      <c r="C129" s="1" t="s">
        <v>423</v>
      </c>
      <c r="D129" s="1" t="s">
        <v>424</v>
      </c>
      <c r="E129" s="3" t="s">
        <v>425</v>
      </c>
      <c r="F129" s="1" t="s">
        <v>426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K129*344.19</f>
        <v>0</v>
      </c>
    </row>
    <row r="130" spans="1:12">
      <c r="A130" s="1"/>
      <c r="B130" s="1">
        <v>872752</v>
      </c>
      <c r="C130" s="1" t="s">
        <v>427</v>
      </c>
      <c r="D130" s="1" t="s">
        <v>428</v>
      </c>
      <c r="E130" s="3" t="s">
        <v>429</v>
      </c>
      <c r="F130" s="1" t="s">
        <v>430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K130*379.08</f>
        <v>0</v>
      </c>
    </row>
    <row r="131" spans="1:12">
      <c r="A131" s="1"/>
      <c r="B131" s="1">
        <v>872753</v>
      </c>
      <c r="C131" s="1" t="s">
        <v>431</v>
      </c>
      <c r="D131" s="1" t="s">
        <v>432</v>
      </c>
      <c r="E131" s="3" t="s">
        <v>433</v>
      </c>
      <c r="F131" s="1" t="s">
        <v>434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K131*428.25</f>
        <v>0</v>
      </c>
    </row>
    <row r="132" spans="1:12">
      <c r="A132" s="1"/>
      <c r="B132" s="1">
        <v>872754</v>
      </c>
      <c r="C132" s="1" t="s">
        <v>435</v>
      </c>
      <c r="D132" s="1" t="s">
        <v>436</v>
      </c>
      <c r="E132" s="3" t="s">
        <v>437</v>
      </c>
      <c r="F132" s="1" t="s">
        <v>438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K132*425.69</f>
        <v>0</v>
      </c>
    </row>
    <row r="133" spans="1:12">
      <c r="A133" s="1"/>
      <c r="B133" s="1">
        <v>872755</v>
      </c>
      <c r="C133" s="1" t="s">
        <v>439</v>
      </c>
      <c r="D133" s="1" t="s">
        <v>440</v>
      </c>
      <c r="E133" s="3" t="s">
        <v>441</v>
      </c>
      <c r="F133" s="1" t="s">
        <v>442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K133*556.50</f>
        <v>0</v>
      </c>
    </row>
    <row r="134" spans="1:12">
      <c r="A134" s="1"/>
      <c r="B134" s="1">
        <v>872756</v>
      </c>
      <c r="C134" s="1" t="s">
        <v>443</v>
      </c>
      <c r="D134" s="1" t="s">
        <v>444</v>
      </c>
      <c r="E134" s="3" t="s">
        <v>445</v>
      </c>
      <c r="F134" s="1" t="s">
        <v>446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K134*772.49</f>
        <v>0</v>
      </c>
    </row>
    <row r="135" spans="1:12">
      <c r="A135" s="1"/>
      <c r="B135" s="1">
        <v>872757</v>
      </c>
      <c r="C135" s="1" t="s">
        <v>447</v>
      </c>
      <c r="D135" s="1" t="s">
        <v>448</v>
      </c>
      <c r="E135" s="3" t="s">
        <v>449</v>
      </c>
      <c r="F135" s="1" t="s">
        <v>450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K135*1397.89</f>
        <v>0</v>
      </c>
    </row>
    <row r="136" spans="1:12">
      <c r="A136" s="1"/>
      <c r="B136" s="1">
        <v>872758</v>
      </c>
      <c r="C136" s="1" t="s">
        <v>451</v>
      </c>
      <c r="D136" s="1" t="s">
        <v>452</v>
      </c>
      <c r="E136" s="3" t="s">
        <v>453</v>
      </c>
      <c r="F136" s="1" t="s">
        <v>454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K136*2239.26</f>
        <v>0</v>
      </c>
    </row>
    <row r="137" spans="1:12">
      <c r="A137" s="1"/>
      <c r="B137" s="1">
        <v>872759</v>
      </c>
      <c r="C137" s="1" t="s">
        <v>455</v>
      </c>
      <c r="D137" s="1" t="s">
        <v>456</v>
      </c>
      <c r="E137" s="3" t="s">
        <v>457</v>
      </c>
      <c r="F137" s="1" t="s">
        <v>458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K137*239.88</f>
        <v>0</v>
      </c>
    </row>
    <row r="138" spans="1:12">
      <c r="A138" s="1"/>
      <c r="B138" s="1">
        <v>872760</v>
      </c>
      <c r="C138" s="1" t="s">
        <v>459</v>
      </c>
      <c r="D138" s="1" t="s">
        <v>460</v>
      </c>
      <c r="E138" s="3" t="s">
        <v>461</v>
      </c>
      <c r="F138" s="1" t="s">
        <v>462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K138*294.64</f>
        <v>0</v>
      </c>
    </row>
    <row r="139" spans="1:12">
      <c r="A139" s="1"/>
      <c r="B139" s="1">
        <v>872761</v>
      </c>
      <c r="C139" s="1" t="s">
        <v>463</v>
      </c>
      <c r="D139" s="1" t="s">
        <v>464</v>
      </c>
      <c r="E139" s="3" t="s">
        <v>465</v>
      </c>
      <c r="F139" s="1" t="s">
        <v>466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K139*493.09</f>
        <v>0</v>
      </c>
    </row>
    <row r="140" spans="1:12">
      <c r="A140" s="1"/>
      <c r="B140" s="1">
        <v>872762</v>
      </c>
      <c r="C140" s="1" t="s">
        <v>467</v>
      </c>
      <c r="D140" s="1" t="s">
        <v>468</v>
      </c>
      <c r="E140" s="3" t="s">
        <v>469</v>
      </c>
      <c r="F140" s="1" t="s">
        <v>470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K140*359.16</f>
        <v>0</v>
      </c>
    </row>
    <row r="141" spans="1:12">
      <c r="A141" s="1"/>
      <c r="B141" s="1">
        <v>872763</v>
      </c>
      <c r="C141" s="1" t="s">
        <v>471</v>
      </c>
      <c r="D141" s="1" t="s">
        <v>472</v>
      </c>
      <c r="E141" s="3" t="s">
        <v>473</v>
      </c>
      <c r="F141" s="1" t="s">
        <v>474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K141*356.21</f>
        <v>0</v>
      </c>
    </row>
    <row r="142" spans="1:12">
      <c r="A142" s="1"/>
      <c r="B142" s="1">
        <v>872764</v>
      </c>
      <c r="C142" s="1" t="s">
        <v>475</v>
      </c>
      <c r="D142" s="1" t="s">
        <v>476</v>
      </c>
      <c r="E142" s="3" t="s">
        <v>477</v>
      </c>
      <c r="F142" s="1" t="s">
        <v>478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K142*431.49</f>
        <v>0</v>
      </c>
    </row>
    <row r="143" spans="1:12">
      <c r="A143" s="1"/>
      <c r="B143" s="1">
        <v>872765</v>
      </c>
      <c r="C143" s="1" t="s">
        <v>479</v>
      </c>
      <c r="D143" s="1" t="s">
        <v>480</v>
      </c>
      <c r="E143" s="3" t="s">
        <v>481</v>
      </c>
      <c r="F143" s="1" t="s">
        <v>482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K143*457.04</f>
        <v>0</v>
      </c>
    </row>
    <row r="144" spans="1:12">
      <c r="A144" s="1"/>
      <c r="B144" s="1">
        <v>872766</v>
      </c>
      <c r="C144" s="1" t="s">
        <v>483</v>
      </c>
      <c r="D144" s="1" t="s">
        <v>484</v>
      </c>
      <c r="E144" s="3" t="s">
        <v>485</v>
      </c>
      <c r="F144" s="1" t="s">
        <v>486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K144*480.82</f>
        <v>0</v>
      </c>
    </row>
    <row r="145" spans="1:12">
      <c r="A145" s="1"/>
      <c r="B145" s="1">
        <v>872767</v>
      </c>
      <c r="C145" s="1" t="s">
        <v>487</v>
      </c>
      <c r="D145" s="1" t="s">
        <v>488</v>
      </c>
      <c r="E145" s="3" t="s">
        <v>489</v>
      </c>
      <c r="F145" s="1" t="s">
        <v>490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K145*715.51</f>
        <v>0</v>
      </c>
    </row>
    <row r="146" spans="1:12">
      <c r="A146" s="1"/>
      <c r="B146" s="1">
        <v>872768</v>
      </c>
      <c r="C146" s="1" t="s">
        <v>491</v>
      </c>
      <c r="D146" s="1" t="s">
        <v>492</v>
      </c>
      <c r="E146" s="3" t="s">
        <v>493</v>
      </c>
      <c r="F146" s="1" t="s">
        <v>494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K146*901.01</f>
        <v>0</v>
      </c>
    </row>
    <row r="147" spans="1:12">
      <c r="A147" s="1"/>
      <c r="B147" s="1">
        <v>872769</v>
      </c>
      <c r="C147" s="1" t="s">
        <v>495</v>
      </c>
      <c r="D147" s="1" t="s">
        <v>496</v>
      </c>
      <c r="E147" s="3" t="s">
        <v>497</v>
      </c>
      <c r="F147" s="1" t="s">
        <v>498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K147*1477.39</f>
        <v>0</v>
      </c>
    </row>
    <row r="148" spans="1:12">
      <c r="A148" s="1"/>
      <c r="B148" s="1">
        <v>872770</v>
      </c>
      <c r="C148" s="1" t="s">
        <v>499</v>
      </c>
      <c r="D148" s="1" t="s">
        <v>500</v>
      </c>
      <c r="E148" s="3" t="s">
        <v>501</v>
      </c>
      <c r="F148" s="1" t="s">
        <v>502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K148*2623.53</f>
        <v>0</v>
      </c>
    </row>
    <row r="149" spans="1:12">
      <c r="A149" s="1"/>
      <c r="B149" s="1">
        <v>872771</v>
      </c>
      <c r="C149" s="1" t="s">
        <v>503</v>
      </c>
      <c r="D149" s="1"/>
      <c r="E149" s="3" t="s">
        <v>504</v>
      </c>
      <c r="F149" s="1" t="s">
        <v>505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K149*54.70</f>
        <v>0</v>
      </c>
    </row>
    <row r="150" spans="1:12">
      <c r="A150" s="1"/>
      <c r="B150" s="1">
        <v>872772</v>
      </c>
      <c r="C150" s="1" t="s">
        <v>506</v>
      </c>
      <c r="D150" s="1"/>
      <c r="E150" s="3" t="s">
        <v>507</v>
      </c>
      <c r="F150" s="1" t="s">
        <v>508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K150*84.72</f>
        <v>0</v>
      </c>
    </row>
    <row r="151" spans="1:12">
      <c r="A151" s="1"/>
      <c r="B151" s="1">
        <v>872773</v>
      </c>
      <c r="C151" s="1" t="s">
        <v>509</v>
      </c>
      <c r="D151" s="1"/>
      <c r="E151" s="3" t="s">
        <v>510</v>
      </c>
      <c r="F151" s="1" t="s">
        <v>511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K151*103.89</f>
        <v>0</v>
      </c>
    </row>
    <row r="152" spans="1:12">
      <c r="A152" s="1"/>
      <c r="B152" s="1">
        <v>872774</v>
      </c>
      <c r="C152" s="1" t="s">
        <v>512</v>
      </c>
      <c r="D152" s="1"/>
      <c r="E152" s="3" t="s">
        <v>513</v>
      </c>
      <c r="F152" s="1" t="s">
        <v>514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K152*54.71</f>
        <v>0</v>
      </c>
    </row>
    <row r="153" spans="1:12">
      <c r="A153" s="1"/>
      <c r="B153" s="1">
        <v>872775</v>
      </c>
      <c r="C153" s="1" t="s">
        <v>515</v>
      </c>
      <c r="D153" s="1"/>
      <c r="E153" s="3" t="s">
        <v>516</v>
      </c>
      <c r="F153" s="1" t="s">
        <v>517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K153*84.61</f>
        <v>0</v>
      </c>
    </row>
    <row r="154" spans="1:12">
      <c r="A154" s="1"/>
      <c r="B154" s="1">
        <v>872776</v>
      </c>
      <c r="C154" s="1" t="s">
        <v>518</v>
      </c>
      <c r="D154" s="1"/>
      <c r="E154" s="3" t="s">
        <v>519</v>
      </c>
      <c r="F154" s="1" t="s">
        <v>520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K154*104.13</f>
        <v>0</v>
      </c>
    </row>
    <row r="155" spans="1:12">
      <c r="A155" s="1"/>
      <c r="B155" s="1">
        <v>872777</v>
      </c>
      <c r="C155" s="1" t="s">
        <v>521</v>
      </c>
      <c r="D155" s="1"/>
      <c r="E155" s="3" t="s">
        <v>522</v>
      </c>
      <c r="F155" s="1" t="s">
        <v>523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K155*166.17</f>
        <v>0</v>
      </c>
    </row>
    <row r="156" spans="1:12">
      <c r="A156" s="1"/>
      <c r="B156" s="1">
        <v>872778</v>
      </c>
      <c r="C156" s="1" t="s">
        <v>524</v>
      </c>
      <c r="D156" s="1"/>
      <c r="E156" s="3" t="s">
        <v>525</v>
      </c>
      <c r="F156" s="1" t="s">
        <v>526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K156*235.36</f>
        <v>0</v>
      </c>
    </row>
    <row r="157" spans="1:12">
      <c r="A157" s="1"/>
      <c r="B157" s="1">
        <v>872779</v>
      </c>
      <c r="C157" s="1" t="s">
        <v>527</v>
      </c>
      <c r="D157" s="1"/>
      <c r="E157" s="3" t="s">
        <v>528</v>
      </c>
      <c r="F157" s="1" t="s">
        <v>529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K157*250.39</f>
        <v>0</v>
      </c>
    </row>
    <row r="158" spans="1:12">
      <c r="A158" s="1"/>
      <c r="B158" s="1">
        <v>872780</v>
      </c>
      <c r="C158" s="1" t="s">
        <v>530</v>
      </c>
      <c r="D158" s="1"/>
      <c r="E158" s="3" t="s">
        <v>531</v>
      </c>
      <c r="F158" s="1" t="s">
        <v>532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K158*396.05</f>
        <v>0</v>
      </c>
    </row>
    <row r="159" spans="1:12">
      <c r="A159" s="1"/>
      <c r="B159" s="1">
        <v>872781</v>
      </c>
      <c r="C159" s="1" t="s">
        <v>533</v>
      </c>
      <c r="D159" s="1"/>
      <c r="E159" s="3" t="s">
        <v>534</v>
      </c>
      <c r="F159" s="1" t="s">
        <v>535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K159*396.98</f>
        <v>0</v>
      </c>
    </row>
    <row r="160" spans="1:12">
      <c r="A160" s="1"/>
      <c r="B160" s="1">
        <v>872782</v>
      </c>
      <c r="C160" s="1" t="s">
        <v>536</v>
      </c>
      <c r="D160" s="1"/>
      <c r="E160" s="3" t="s">
        <v>537</v>
      </c>
      <c r="F160" s="1" t="s">
        <v>538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K160*570.60</f>
        <v>0</v>
      </c>
    </row>
    <row r="161" spans="1:12">
      <c r="A161" s="1"/>
      <c r="B161" s="1">
        <v>872783</v>
      </c>
      <c r="C161" s="1" t="s">
        <v>539</v>
      </c>
      <c r="D161" s="1"/>
      <c r="E161" s="3" t="s">
        <v>540</v>
      </c>
      <c r="F161" s="1" t="s">
        <v>541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K161*99.71</f>
        <v>0</v>
      </c>
    </row>
    <row r="162" spans="1:12">
      <c r="A162" s="1"/>
      <c r="B162" s="1">
        <v>872784</v>
      </c>
      <c r="C162" s="1" t="s">
        <v>542</v>
      </c>
      <c r="D162" s="1"/>
      <c r="E162" s="3" t="s">
        <v>543</v>
      </c>
      <c r="F162" s="1" t="s">
        <v>544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K162*108.17</f>
        <v>0</v>
      </c>
    </row>
    <row r="163" spans="1:12">
      <c r="A163" s="1"/>
      <c r="B163" s="1">
        <v>872785</v>
      </c>
      <c r="C163" s="1" t="s">
        <v>545</v>
      </c>
      <c r="D163" s="1"/>
      <c r="E163" s="3" t="s">
        <v>546</v>
      </c>
      <c r="F163" s="1" t="s">
        <v>547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K163*116.45</f>
        <v>0</v>
      </c>
    </row>
    <row r="164" spans="1:12">
      <c r="A164" s="1"/>
      <c r="B164" s="1">
        <v>872786</v>
      </c>
      <c r="C164" s="1" t="s">
        <v>548</v>
      </c>
      <c r="D164" s="1"/>
      <c r="E164" s="3" t="s">
        <v>549</v>
      </c>
      <c r="F164" s="1" t="s">
        <v>550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K164*171.42</f>
        <v>0</v>
      </c>
    </row>
    <row r="165" spans="1:12">
      <c r="A165" s="1"/>
      <c r="B165" s="1">
        <v>872787</v>
      </c>
      <c r="C165" s="1" t="s">
        <v>551</v>
      </c>
      <c r="D165" s="1"/>
      <c r="E165" s="3" t="s">
        <v>552</v>
      </c>
      <c r="F165" s="1" t="s">
        <v>553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K165*173.95</f>
        <v>0</v>
      </c>
    </row>
    <row r="166" spans="1:12">
      <c r="A166" s="1"/>
      <c r="B166" s="1">
        <v>872788</v>
      </c>
      <c r="C166" s="1" t="s">
        <v>554</v>
      </c>
      <c r="D166" s="1"/>
      <c r="E166" s="3" t="s">
        <v>555</v>
      </c>
      <c r="F166" s="1" t="s">
        <v>556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K166*220.41</f>
        <v>0</v>
      </c>
    </row>
    <row r="167" spans="1:12">
      <c r="A167" s="1"/>
      <c r="B167" s="1">
        <v>872789</v>
      </c>
      <c r="C167" s="1" t="s">
        <v>557</v>
      </c>
      <c r="D167" s="1"/>
      <c r="E167" s="3" t="s">
        <v>558</v>
      </c>
      <c r="F167" s="1" t="s">
        <v>559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K167*228.88</f>
        <v>0</v>
      </c>
    </row>
    <row r="168" spans="1:12">
      <c r="A168" s="1"/>
      <c r="B168" s="1">
        <v>872790</v>
      </c>
      <c r="C168" s="1" t="s">
        <v>560</v>
      </c>
      <c r="D168" s="1"/>
      <c r="E168" s="3" t="s">
        <v>561</v>
      </c>
      <c r="F168" s="1" t="s">
        <v>562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K168*352.52</f>
        <v>0</v>
      </c>
    </row>
    <row r="169" spans="1:12">
      <c r="A169" s="1"/>
      <c r="B169" s="1">
        <v>872791</v>
      </c>
      <c r="C169" s="1" t="s">
        <v>563</v>
      </c>
      <c r="D169" s="1"/>
      <c r="E169" s="3" t="s">
        <v>564</v>
      </c>
      <c r="F169" s="1" t="s">
        <v>565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K169*107.07</f>
        <v>0</v>
      </c>
    </row>
    <row r="170" spans="1:12">
      <c r="A170" s="1"/>
      <c r="B170" s="1">
        <v>872792</v>
      </c>
      <c r="C170" s="1" t="s">
        <v>566</v>
      </c>
      <c r="D170" s="1"/>
      <c r="E170" s="3" t="s">
        <v>567</v>
      </c>
      <c r="F170" s="1" t="s">
        <v>568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K170*23.34</f>
        <v>0</v>
      </c>
    </row>
    <row r="171" spans="1:12">
      <c r="A171" s="1"/>
      <c r="B171" s="1">
        <v>872793</v>
      </c>
      <c r="C171" s="1" t="s">
        <v>569</v>
      </c>
      <c r="D171" s="1"/>
      <c r="E171" s="3" t="s">
        <v>570</v>
      </c>
      <c r="F171" s="1" t="s">
        <v>571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K171*6.57</f>
        <v>0</v>
      </c>
    </row>
    <row r="172" spans="1:12">
      <c r="A172" s="1"/>
      <c r="B172" s="1">
        <v>872794</v>
      </c>
      <c r="C172" s="1" t="s">
        <v>572</v>
      </c>
      <c r="D172" s="1"/>
      <c r="E172" s="3" t="s">
        <v>573</v>
      </c>
      <c r="F172" s="1" t="s">
        <v>574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K172*10.85</f>
        <v>0</v>
      </c>
    </row>
    <row r="173" spans="1:12">
      <c r="A173" s="1"/>
      <c r="B173" s="1">
        <v>872795</v>
      </c>
      <c r="C173" s="1" t="s">
        <v>575</v>
      </c>
      <c r="D173" s="1"/>
      <c r="E173" s="3" t="s">
        <v>576</v>
      </c>
      <c r="F173" s="1" t="s">
        <v>577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K173*18.86</f>
        <v>0</v>
      </c>
    </row>
    <row r="174" spans="1:12">
      <c r="A174" s="1"/>
      <c r="B174" s="1">
        <v>872796</v>
      </c>
      <c r="C174" s="1" t="s">
        <v>578</v>
      </c>
      <c r="D174" s="1"/>
      <c r="E174" s="3" t="s">
        <v>579</v>
      </c>
      <c r="F174" s="1" t="s">
        <v>580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K174*45.24</f>
        <v>0</v>
      </c>
    </row>
    <row r="175" spans="1:12">
      <c r="A175" s="1"/>
      <c r="B175" s="1">
        <v>872797</v>
      </c>
      <c r="C175" s="1" t="s">
        <v>581</v>
      </c>
      <c r="D175" s="1"/>
      <c r="E175" s="3" t="s">
        <v>582</v>
      </c>
      <c r="F175" s="1" t="s">
        <v>583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K175*74.95</f>
        <v>0</v>
      </c>
    </row>
    <row r="176" spans="1:12">
      <c r="A176" s="1"/>
      <c r="B176" s="1">
        <v>872798</v>
      </c>
      <c r="C176" s="1" t="s">
        <v>584</v>
      </c>
      <c r="D176" s="1"/>
      <c r="E176" s="3" t="s">
        <v>585</v>
      </c>
      <c r="F176" s="1" t="s">
        <v>586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K176*132.56</f>
        <v>0</v>
      </c>
    </row>
    <row r="177" spans="1:12">
      <c r="A177" s="1"/>
      <c r="B177" s="1">
        <v>872799</v>
      </c>
      <c r="C177" s="1" t="s">
        <v>587</v>
      </c>
      <c r="D177" s="1"/>
      <c r="E177" s="3" t="s">
        <v>588</v>
      </c>
      <c r="F177" s="1" t="s">
        <v>589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K177*307.29</f>
        <v>0</v>
      </c>
    </row>
    <row r="178" spans="1:12">
      <c r="A178" s="1"/>
      <c r="B178" s="1">
        <v>872800</v>
      </c>
      <c r="C178" s="1" t="s">
        <v>590</v>
      </c>
      <c r="D178" s="1"/>
      <c r="E178" s="3" t="s">
        <v>591</v>
      </c>
      <c r="F178" s="1" t="s">
        <v>592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K178*486.99</f>
        <v>0</v>
      </c>
    </row>
    <row r="179" spans="1:12">
      <c r="A179" s="1"/>
      <c r="B179" s="1">
        <v>872801</v>
      </c>
      <c r="C179" s="1" t="s">
        <v>593</v>
      </c>
      <c r="D179" s="1"/>
      <c r="E179" s="3" t="s">
        <v>594</v>
      </c>
      <c r="F179" s="1" t="s">
        <v>595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K179*684.77</f>
        <v>0</v>
      </c>
    </row>
    <row r="180" spans="1:12">
      <c r="A180" s="1"/>
      <c r="B180" s="1">
        <v>872802</v>
      </c>
      <c r="C180" s="1" t="s">
        <v>596</v>
      </c>
      <c r="D180" s="1"/>
      <c r="E180" s="3" t="s">
        <v>597</v>
      </c>
      <c r="F180" s="1" t="s">
        <v>598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K180*2026.00</f>
        <v>0</v>
      </c>
    </row>
    <row r="181" spans="1:12">
      <c r="A181" s="1"/>
      <c r="B181" s="1">
        <v>872803</v>
      </c>
      <c r="C181" s="1" t="s">
        <v>599</v>
      </c>
      <c r="D181" s="1"/>
      <c r="E181" s="3" t="s">
        <v>600</v>
      </c>
      <c r="F181" s="1" t="s">
        <v>601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K181*2448.80</f>
        <v>0</v>
      </c>
    </row>
    <row r="182" spans="1:12">
      <c r="A182" s="1"/>
      <c r="B182" s="1">
        <v>872804</v>
      </c>
      <c r="C182" s="1" t="s">
        <v>602</v>
      </c>
      <c r="D182" s="1"/>
      <c r="E182" s="3" t="s">
        <v>603</v>
      </c>
      <c r="F182" s="1" t="s">
        <v>604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K182*7.55</f>
        <v>0</v>
      </c>
    </row>
    <row r="183" spans="1:12">
      <c r="A183" s="1"/>
      <c r="B183" s="1">
        <v>872805</v>
      </c>
      <c r="C183" s="1" t="s">
        <v>605</v>
      </c>
      <c r="D183" s="1"/>
      <c r="E183" s="3" t="s">
        <v>606</v>
      </c>
      <c r="F183" s="1" t="s">
        <v>607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K183*12.28</f>
        <v>0</v>
      </c>
    </row>
    <row r="184" spans="1:12">
      <c r="A184" s="1"/>
      <c r="B184" s="1">
        <v>872806</v>
      </c>
      <c r="C184" s="1" t="s">
        <v>608</v>
      </c>
      <c r="D184" s="1"/>
      <c r="E184" s="3" t="s">
        <v>609</v>
      </c>
      <c r="F184" s="1" t="s">
        <v>610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K184*24.93</f>
        <v>0</v>
      </c>
    </row>
    <row r="185" spans="1:12">
      <c r="A185" s="1"/>
      <c r="B185" s="1">
        <v>872807</v>
      </c>
      <c r="C185" s="1" t="s">
        <v>611</v>
      </c>
      <c r="D185" s="1"/>
      <c r="E185" s="3" t="s">
        <v>612</v>
      </c>
      <c r="F185" s="1" t="s">
        <v>613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K185*52.20</f>
        <v>0</v>
      </c>
    </row>
    <row r="186" spans="1:12">
      <c r="A186" s="1"/>
      <c r="B186" s="1">
        <v>872808</v>
      </c>
      <c r="C186" s="1" t="s">
        <v>614</v>
      </c>
      <c r="D186" s="1"/>
      <c r="E186" s="3" t="s">
        <v>615</v>
      </c>
      <c r="F186" s="1" t="s">
        <v>616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K186*87.57</f>
        <v>0</v>
      </c>
    </row>
    <row r="187" spans="1:12">
      <c r="A187" s="1"/>
      <c r="B187" s="1">
        <v>872809</v>
      </c>
      <c r="C187" s="1" t="s">
        <v>617</v>
      </c>
      <c r="D187" s="1"/>
      <c r="E187" s="3" t="s">
        <v>618</v>
      </c>
      <c r="F187" s="1" t="s">
        <v>619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K187*174.93</f>
        <v>0</v>
      </c>
    </row>
    <row r="188" spans="1:12">
      <c r="A188" s="1"/>
      <c r="B188" s="1">
        <v>872810</v>
      </c>
      <c r="C188" s="1" t="s">
        <v>620</v>
      </c>
      <c r="D188" s="1"/>
      <c r="E188" s="3" t="s">
        <v>621</v>
      </c>
      <c r="F188" s="1" t="s">
        <v>622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K188*336.37</f>
        <v>0</v>
      </c>
    </row>
    <row r="189" spans="1:12">
      <c r="A189" s="1"/>
      <c r="B189" s="1">
        <v>872811</v>
      </c>
      <c r="C189" s="1" t="s">
        <v>623</v>
      </c>
      <c r="D189" s="1"/>
      <c r="E189" s="3" t="s">
        <v>624</v>
      </c>
      <c r="F189" s="1" t="s">
        <v>625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K189*510.26</f>
        <v>0</v>
      </c>
    </row>
    <row r="190" spans="1:12">
      <c r="A190" s="1"/>
      <c r="B190" s="1">
        <v>872812</v>
      </c>
      <c r="C190" s="1" t="s">
        <v>626</v>
      </c>
      <c r="D190" s="1"/>
      <c r="E190" s="3" t="s">
        <v>627</v>
      </c>
      <c r="F190" s="1" t="s">
        <v>628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K190*737.62</f>
        <v>0</v>
      </c>
    </row>
    <row r="191" spans="1:12">
      <c r="A191" s="1"/>
      <c r="B191" s="1">
        <v>872813</v>
      </c>
      <c r="C191" s="1" t="s">
        <v>629</v>
      </c>
      <c r="D191" s="1"/>
      <c r="E191" s="3" t="s">
        <v>630</v>
      </c>
      <c r="F191" s="1" t="s">
        <v>631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K191*1799.67</f>
        <v>0</v>
      </c>
    </row>
    <row r="192" spans="1:12">
      <c r="A192" s="1"/>
      <c r="B192" s="1">
        <v>872814</v>
      </c>
      <c r="C192" s="1" t="s">
        <v>632</v>
      </c>
      <c r="D192" s="1"/>
      <c r="E192" s="3" t="s">
        <v>633</v>
      </c>
      <c r="F192" s="1" t="s">
        <v>634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K192*3238.52</f>
        <v>0</v>
      </c>
    </row>
    <row r="193" spans="1:12">
      <c r="A193" s="1"/>
      <c r="B193" s="1">
        <v>872815</v>
      </c>
      <c r="C193" s="1" t="s">
        <v>635</v>
      </c>
      <c r="D193" s="1"/>
      <c r="E193" s="3" t="s">
        <v>636</v>
      </c>
      <c r="F193" s="1" t="s">
        <v>637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K193*14.37</f>
        <v>0</v>
      </c>
    </row>
    <row r="194" spans="1:12">
      <c r="A194" s="1"/>
      <c r="B194" s="1">
        <v>872816</v>
      </c>
      <c r="C194" s="1" t="s">
        <v>638</v>
      </c>
      <c r="D194" s="1"/>
      <c r="E194" s="3" t="s">
        <v>639</v>
      </c>
      <c r="F194" s="1" t="s">
        <v>640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K194*20.15</f>
        <v>0</v>
      </c>
    </row>
    <row r="195" spans="1:12">
      <c r="A195" s="1"/>
      <c r="B195" s="1">
        <v>872817</v>
      </c>
      <c r="C195" s="1" t="s">
        <v>641</v>
      </c>
      <c r="D195" s="1"/>
      <c r="E195" s="3" t="s">
        <v>642</v>
      </c>
      <c r="F195" s="1" t="s">
        <v>643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K195*27.09</f>
        <v>0</v>
      </c>
    </row>
    <row r="196" spans="1:12">
      <c r="A196" s="1"/>
      <c r="B196" s="1">
        <v>872818</v>
      </c>
      <c r="C196" s="1" t="s">
        <v>644</v>
      </c>
      <c r="D196" s="1"/>
      <c r="E196" s="3" t="s">
        <v>645</v>
      </c>
      <c r="F196" s="1" t="s">
        <v>646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K196*13.89</f>
        <v>0</v>
      </c>
    </row>
    <row r="197" spans="1:12">
      <c r="A197" s="1"/>
      <c r="B197" s="1">
        <v>872819</v>
      </c>
      <c r="C197" s="1" t="s">
        <v>647</v>
      </c>
      <c r="D197" s="1"/>
      <c r="E197" s="3" t="s">
        <v>648</v>
      </c>
      <c r="F197" s="1" t="s">
        <v>649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K197*19.70</f>
        <v>0</v>
      </c>
    </row>
    <row r="198" spans="1:12">
      <c r="A198" s="1"/>
      <c r="B198" s="1">
        <v>872820</v>
      </c>
      <c r="C198" s="1" t="s">
        <v>650</v>
      </c>
      <c r="D198" s="1"/>
      <c r="E198" s="3" t="s">
        <v>651</v>
      </c>
      <c r="F198" s="1" t="s">
        <v>652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K198*18.19</f>
        <v>0</v>
      </c>
    </row>
    <row r="199" spans="1:12">
      <c r="A199" s="1"/>
      <c r="B199" s="1">
        <v>872821</v>
      </c>
      <c r="C199" s="1" t="s">
        <v>653</v>
      </c>
      <c r="D199" s="1"/>
      <c r="E199" s="3" t="s">
        <v>654</v>
      </c>
      <c r="F199" s="1" t="s">
        <v>655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K199*21.48</f>
        <v>0</v>
      </c>
    </row>
    <row r="200" spans="1:12">
      <c r="A200" s="1"/>
      <c r="B200" s="1">
        <v>872822</v>
      </c>
      <c r="C200" s="1" t="s">
        <v>656</v>
      </c>
      <c r="D200" s="1"/>
      <c r="E200" s="3" t="s">
        <v>657</v>
      </c>
      <c r="F200" s="1" t="s">
        <v>658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K200*26.57</f>
        <v>0</v>
      </c>
    </row>
    <row r="201" spans="1:12">
      <c r="A201" s="1"/>
      <c r="B201" s="1">
        <v>872823</v>
      </c>
      <c r="C201" s="1" t="s">
        <v>659</v>
      </c>
      <c r="D201" s="1"/>
      <c r="E201" s="3" t="s">
        <v>660</v>
      </c>
      <c r="F201" s="1" t="s">
        <v>661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K201*93.38</f>
        <v>0</v>
      </c>
    </row>
    <row r="202" spans="1:12">
      <c r="A202" s="1"/>
      <c r="B202" s="1">
        <v>872824</v>
      </c>
      <c r="C202" s="1" t="s">
        <v>662</v>
      </c>
      <c r="D202" s="1"/>
      <c r="E202" s="3" t="s">
        <v>663</v>
      </c>
      <c r="F202" s="1" t="s">
        <v>664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K202*114.56</f>
        <v>0</v>
      </c>
    </row>
    <row r="203" spans="1:12">
      <c r="A203" s="1"/>
      <c r="B203" s="1">
        <v>872825</v>
      </c>
      <c r="C203" s="1" t="s">
        <v>665</v>
      </c>
      <c r="D203" s="1"/>
      <c r="E203" s="3" t="s">
        <v>666</v>
      </c>
      <c r="F203" s="1" t="s">
        <v>667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K203*89.27</f>
        <v>0</v>
      </c>
    </row>
    <row r="204" spans="1:12">
      <c r="A204" s="1"/>
      <c r="B204" s="1">
        <v>872826</v>
      </c>
      <c r="C204" s="1" t="s">
        <v>668</v>
      </c>
      <c r="D204" s="1"/>
      <c r="E204" s="3" t="s">
        <v>669</v>
      </c>
      <c r="F204" s="1" t="s">
        <v>670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K204*117.17</f>
        <v>0</v>
      </c>
    </row>
    <row r="205" spans="1:12">
      <c r="A205" s="1"/>
      <c r="B205" s="1">
        <v>872827</v>
      </c>
      <c r="C205" s="1" t="s">
        <v>671</v>
      </c>
      <c r="D205" s="1"/>
      <c r="E205" s="3" t="s">
        <v>672</v>
      </c>
      <c r="F205" s="1" t="s">
        <v>673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K205*115.44</f>
        <v>0</v>
      </c>
    </row>
    <row r="206" spans="1:12">
      <c r="A206" s="1"/>
      <c r="B206" s="1">
        <v>872828</v>
      </c>
      <c r="C206" s="1" t="s">
        <v>674</v>
      </c>
      <c r="D206" s="1"/>
      <c r="E206" s="3" t="s">
        <v>675</v>
      </c>
      <c r="F206" s="1" t="s">
        <v>676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K206*134.93</f>
        <v>0</v>
      </c>
    </row>
    <row r="207" spans="1:12">
      <c r="A207" s="1"/>
      <c r="B207" s="1">
        <v>872829</v>
      </c>
      <c r="C207" s="1" t="s">
        <v>677</v>
      </c>
      <c r="D207" s="1"/>
      <c r="E207" s="3" t="s">
        <v>678</v>
      </c>
      <c r="F207" s="1" t="s">
        <v>679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K207*239.98</f>
        <v>0</v>
      </c>
    </row>
    <row r="208" spans="1:12">
      <c r="A208" s="1"/>
      <c r="B208" s="1">
        <v>872830</v>
      </c>
      <c r="C208" s="1" t="s">
        <v>680</v>
      </c>
      <c r="D208" s="1"/>
      <c r="E208" s="3" t="s">
        <v>681</v>
      </c>
      <c r="F208" s="1" t="s">
        <v>682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K208*119.99</f>
        <v>0</v>
      </c>
    </row>
    <row r="209" spans="1:12">
      <c r="A209" s="1"/>
      <c r="B209" s="1">
        <v>872831</v>
      </c>
      <c r="C209" s="1" t="s">
        <v>683</v>
      </c>
      <c r="D209" s="1"/>
      <c r="E209" s="3" t="s">
        <v>684</v>
      </c>
      <c r="F209" s="1" t="s">
        <v>685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K209*148.70</f>
        <v>0</v>
      </c>
    </row>
    <row r="210" spans="1:12">
      <c r="A210" s="1"/>
      <c r="B210" s="1">
        <v>872832</v>
      </c>
      <c r="C210" s="1" t="s">
        <v>686</v>
      </c>
      <c r="D210" s="1"/>
      <c r="E210" s="3" t="s">
        <v>687</v>
      </c>
      <c r="F210" s="1" t="s">
        <v>688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K210*108.52</f>
        <v>0</v>
      </c>
    </row>
    <row r="211" spans="1:12">
      <c r="A211" s="1"/>
      <c r="B211" s="1">
        <v>872833</v>
      </c>
      <c r="C211" s="1" t="s">
        <v>689</v>
      </c>
      <c r="D211" s="1"/>
      <c r="E211" s="3" t="s">
        <v>690</v>
      </c>
      <c r="F211" s="1" t="s">
        <v>691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K211*147.07</f>
        <v>0</v>
      </c>
    </row>
    <row r="212" spans="1:12">
      <c r="A212" s="1"/>
      <c r="B212" s="1">
        <v>872834</v>
      </c>
      <c r="C212" s="1" t="s">
        <v>692</v>
      </c>
      <c r="D212" s="1"/>
      <c r="E212" s="3" t="s">
        <v>693</v>
      </c>
      <c r="F212" s="1" t="s">
        <v>694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K212*144.19</f>
        <v>0</v>
      </c>
    </row>
    <row r="213" spans="1:12">
      <c r="A213" s="1"/>
      <c r="B213" s="1">
        <v>872835</v>
      </c>
      <c r="C213" s="1" t="s">
        <v>695</v>
      </c>
      <c r="D213" s="1"/>
      <c r="E213" s="3" t="s">
        <v>696</v>
      </c>
      <c r="F213" s="1" t="s">
        <v>697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K213*173.64</f>
        <v>0</v>
      </c>
    </row>
    <row r="214" spans="1:12">
      <c r="A214" s="1"/>
      <c r="B214" s="1">
        <v>872836</v>
      </c>
      <c r="C214" s="1" t="s">
        <v>698</v>
      </c>
      <c r="D214" s="1"/>
      <c r="E214" s="3" t="s">
        <v>699</v>
      </c>
      <c r="F214" s="1" t="s">
        <v>700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K214*262.48</f>
        <v>0</v>
      </c>
    </row>
    <row r="215" spans="1:12">
      <c r="A215" s="1"/>
      <c r="B215" s="1">
        <v>872837</v>
      </c>
      <c r="C215" s="1" t="s">
        <v>701</v>
      </c>
      <c r="D215" s="1"/>
      <c r="E215" s="3" t="s">
        <v>702</v>
      </c>
      <c r="F215" s="1" t="s">
        <v>703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K215*522.91</f>
        <v>0</v>
      </c>
    </row>
    <row r="216" spans="1:12">
      <c r="A216" s="1"/>
      <c r="B216" s="1">
        <v>872838</v>
      </c>
      <c r="C216" s="1" t="s">
        <v>704</v>
      </c>
      <c r="D216" s="1"/>
      <c r="E216" s="3" t="s">
        <v>705</v>
      </c>
      <c r="F216" s="1" t="s">
        <v>706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K216*659.20</f>
        <v>0</v>
      </c>
    </row>
    <row r="217" spans="1:12">
      <c r="A217" s="1"/>
      <c r="B217" s="1">
        <v>872839</v>
      </c>
      <c r="C217" s="1" t="s">
        <v>707</v>
      </c>
      <c r="D217" s="1"/>
      <c r="E217" s="3" t="s">
        <v>708</v>
      </c>
      <c r="F217" s="1" t="s">
        <v>709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K217*96.04</f>
        <v>0</v>
      </c>
    </row>
    <row r="218" spans="1:12">
      <c r="A218" s="1"/>
      <c r="B218" s="1">
        <v>872840</v>
      </c>
      <c r="C218" s="1" t="s">
        <v>710</v>
      </c>
      <c r="D218" s="1"/>
      <c r="E218" s="3" t="s">
        <v>711</v>
      </c>
      <c r="F218" s="1" t="s">
        <v>712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K218*100.31</f>
        <v>0</v>
      </c>
    </row>
    <row r="219" spans="1:12">
      <c r="A219" s="1"/>
      <c r="B219" s="1">
        <v>872841</v>
      </c>
      <c r="C219" s="1" t="s">
        <v>713</v>
      </c>
      <c r="D219" s="1"/>
      <c r="E219" s="3" t="s">
        <v>714</v>
      </c>
      <c r="F219" s="1" t="s">
        <v>715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K219*266.66</f>
        <v>0</v>
      </c>
    </row>
    <row r="220" spans="1:12">
      <c r="A220" s="1"/>
      <c r="B220" s="1">
        <v>872842</v>
      </c>
      <c r="C220" s="1" t="s">
        <v>716</v>
      </c>
      <c r="D220" s="1"/>
      <c r="E220" s="3" t="s">
        <v>717</v>
      </c>
      <c r="F220" s="1" t="s">
        <v>718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K220*125.51</f>
        <v>0</v>
      </c>
    </row>
    <row r="221" spans="1:12">
      <c r="A221" s="1"/>
      <c r="B221" s="1">
        <v>872843</v>
      </c>
      <c r="C221" s="1" t="s">
        <v>719</v>
      </c>
      <c r="D221" s="1"/>
      <c r="E221" s="3" t="s">
        <v>720</v>
      </c>
      <c r="F221" s="1" t="s">
        <v>721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K221*110.59</f>
        <v>0</v>
      </c>
    </row>
    <row r="222" spans="1:12">
      <c r="A222" s="1"/>
      <c r="B222" s="1">
        <v>872844</v>
      </c>
      <c r="C222" s="1" t="s">
        <v>722</v>
      </c>
      <c r="D222" s="1"/>
      <c r="E222" s="3" t="s">
        <v>723</v>
      </c>
      <c r="F222" s="1" t="s">
        <v>724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K222*459.15</f>
        <v>0</v>
      </c>
    </row>
    <row r="223" spans="1:12">
      <c r="A223" s="1"/>
      <c r="B223" s="1">
        <v>872845</v>
      </c>
      <c r="C223" s="1" t="s">
        <v>725</v>
      </c>
      <c r="D223" s="1"/>
      <c r="E223" s="3" t="s">
        <v>726</v>
      </c>
      <c r="F223" s="1" t="s">
        <v>727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K223*539.28</f>
        <v>0</v>
      </c>
    </row>
    <row r="224" spans="1:12">
      <c r="A224" s="1"/>
      <c r="B224" s="1">
        <v>872846</v>
      </c>
      <c r="C224" s="1" t="s">
        <v>728</v>
      </c>
      <c r="D224" s="1"/>
      <c r="E224" s="3" t="s">
        <v>729</v>
      </c>
      <c r="F224" s="1" t="s">
        <v>730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K224*234.90</f>
        <v>0</v>
      </c>
    </row>
    <row r="225" spans="1:12">
      <c r="A225" s="1"/>
      <c r="B225" s="1">
        <v>872847</v>
      </c>
      <c r="C225" s="1" t="s">
        <v>731</v>
      </c>
      <c r="D225" s="1"/>
      <c r="E225" s="3" t="s">
        <v>732</v>
      </c>
      <c r="F225" s="1" t="s">
        <v>733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K225*180.57</f>
        <v>0</v>
      </c>
    </row>
    <row r="226" spans="1:12">
      <c r="A226" s="1"/>
      <c r="B226" s="1">
        <v>872848</v>
      </c>
      <c r="C226" s="1" t="s">
        <v>734</v>
      </c>
      <c r="D226" s="1"/>
      <c r="E226" s="3" t="s">
        <v>735</v>
      </c>
      <c r="F226" s="1" t="s">
        <v>736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K226*248.30</f>
        <v>0</v>
      </c>
    </row>
    <row r="227" spans="1:12">
      <c r="A227" s="1"/>
      <c r="B227" s="1">
        <v>872849</v>
      </c>
      <c r="C227" s="1" t="s">
        <v>737</v>
      </c>
      <c r="D227" s="1"/>
      <c r="E227" s="3" t="s">
        <v>738</v>
      </c>
      <c r="F227" s="1" t="s">
        <v>739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K227*261.00</f>
        <v>0</v>
      </c>
    </row>
    <row r="228" spans="1:12">
      <c r="A228" s="1"/>
      <c r="B228" s="1">
        <v>872850</v>
      </c>
      <c r="C228" s="1" t="s">
        <v>740</v>
      </c>
      <c r="D228" s="1"/>
      <c r="E228" s="3" t="s">
        <v>741</v>
      </c>
      <c r="F228" s="1" t="s">
        <v>742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K228*428.98</f>
        <v>0</v>
      </c>
    </row>
    <row r="229" spans="1:12">
      <c r="A229" s="1"/>
      <c r="B229" s="1">
        <v>872851</v>
      </c>
      <c r="C229" s="1" t="s">
        <v>743</v>
      </c>
      <c r="D229" s="1"/>
      <c r="E229" s="3" t="s">
        <v>744</v>
      </c>
      <c r="F229" s="1" t="s">
        <v>745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K229*451.35</f>
        <v>0</v>
      </c>
    </row>
    <row r="230" spans="1:12">
      <c r="A230" s="1"/>
      <c r="B230" s="1">
        <v>872852</v>
      </c>
      <c r="C230" s="1" t="s">
        <v>746</v>
      </c>
      <c r="D230" s="1"/>
      <c r="E230" s="3" t="s">
        <v>747</v>
      </c>
      <c r="F230" s="1" t="s">
        <v>748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K230*612.94</f>
        <v>0</v>
      </c>
    </row>
    <row r="231" spans="1:12">
      <c r="A231" s="1"/>
      <c r="B231" s="1">
        <v>872853</v>
      </c>
      <c r="C231" s="1" t="s">
        <v>749</v>
      </c>
      <c r="D231" s="1"/>
      <c r="E231" s="3" t="s">
        <v>750</v>
      </c>
      <c r="F231" s="1" t="s">
        <v>751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K231*9.90</f>
        <v>0</v>
      </c>
    </row>
    <row r="232" spans="1:12">
      <c r="A232" s="1"/>
      <c r="B232" s="1">
        <v>872854</v>
      </c>
      <c r="C232" s="1" t="s">
        <v>752</v>
      </c>
      <c r="D232" s="1"/>
      <c r="E232" s="3" t="s">
        <v>753</v>
      </c>
      <c r="F232" s="1" t="s">
        <v>754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K232*17.10</f>
        <v>0</v>
      </c>
    </row>
    <row r="233" spans="1:12">
      <c r="A233" s="1"/>
      <c r="B233" s="1">
        <v>872855</v>
      </c>
      <c r="C233" s="1" t="s">
        <v>755</v>
      </c>
      <c r="D233" s="1"/>
      <c r="E233" s="3" t="s">
        <v>756</v>
      </c>
      <c r="F233" s="1" t="s">
        <v>757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K233*32.67</f>
        <v>0</v>
      </c>
    </row>
    <row r="234" spans="1:12">
      <c r="A234" s="1"/>
      <c r="B234" s="1">
        <v>872856</v>
      </c>
      <c r="C234" s="1" t="s">
        <v>758</v>
      </c>
      <c r="D234" s="1"/>
      <c r="E234" s="3" t="s">
        <v>759</v>
      </c>
      <c r="F234" s="1" t="s">
        <v>760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K234*62.26</f>
        <v>0</v>
      </c>
    </row>
    <row r="235" spans="1:12">
      <c r="A235" s="1"/>
      <c r="B235" s="1">
        <v>872857</v>
      </c>
      <c r="C235" s="1" t="s">
        <v>761</v>
      </c>
      <c r="D235" s="1"/>
      <c r="E235" s="3" t="s">
        <v>762</v>
      </c>
      <c r="F235" s="1" t="s">
        <v>763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K235*112.31</f>
        <v>0</v>
      </c>
    </row>
    <row r="236" spans="1:12">
      <c r="A236" s="1"/>
      <c r="B236" s="1">
        <v>872858</v>
      </c>
      <c r="C236" s="1" t="s">
        <v>764</v>
      </c>
      <c r="D236" s="1"/>
      <c r="E236" s="3" t="s">
        <v>765</v>
      </c>
      <c r="F236" s="1" t="s">
        <v>766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K236*211.51</f>
        <v>0</v>
      </c>
    </row>
    <row r="237" spans="1:12">
      <c r="A237" s="1"/>
      <c r="B237" s="1">
        <v>872859</v>
      </c>
      <c r="C237" s="1" t="s">
        <v>767</v>
      </c>
      <c r="D237" s="1"/>
      <c r="E237" s="3" t="s">
        <v>768</v>
      </c>
      <c r="F237" s="1" t="s">
        <v>769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K237*385.76</f>
        <v>0</v>
      </c>
    </row>
    <row r="238" spans="1:12">
      <c r="A238" s="1"/>
      <c r="B238" s="1">
        <v>872860</v>
      </c>
      <c r="C238" s="1" t="s">
        <v>770</v>
      </c>
      <c r="D238" s="1"/>
      <c r="E238" s="3" t="s">
        <v>771</v>
      </c>
      <c r="F238" s="1" t="s">
        <v>772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K238*759.17</f>
        <v>0</v>
      </c>
    </row>
    <row r="239" spans="1:12">
      <c r="A239" s="1"/>
      <c r="B239" s="1">
        <v>872861</v>
      </c>
      <c r="C239" s="1" t="s">
        <v>773</v>
      </c>
      <c r="D239" s="1"/>
      <c r="E239" s="3" t="s">
        <v>774</v>
      </c>
      <c r="F239" s="1" t="s">
        <v>775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K239*1091.80</f>
        <v>0</v>
      </c>
    </row>
    <row r="240" spans="1:12">
      <c r="A240" s="1"/>
      <c r="B240" s="1">
        <v>872862</v>
      </c>
      <c r="C240" s="1" t="s">
        <v>776</v>
      </c>
      <c r="D240" s="1"/>
      <c r="E240" s="3" t="s">
        <v>777</v>
      </c>
      <c r="F240" s="1" t="s">
        <v>778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K240*2324.94</f>
        <v>0</v>
      </c>
    </row>
    <row r="241" spans="1:12">
      <c r="A241" s="1"/>
      <c r="B241" s="1">
        <v>872863</v>
      </c>
      <c r="C241" s="1" t="s">
        <v>779</v>
      </c>
      <c r="D241" s="1"/>
      <c r="E241" s="3" t="s">
        <v>780</v>
      </c>
      <c r="F241" s="1" t="s">
        <v>781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K241*3181.63</f>
        <v>0</v>
      </c>
    </row>
    <row r="242" spans="1:12">
      <c r="A242" s="1"/>
      <c r="B242" s="1">
        <v>872864</v>
      </c>
      <c r="C242" s="1" t="s">
        <v>782</v>
      </c>
      <c r="D242" s="1"/>
      <c r="E242" s="3" t="s">
        <v>783</v>
      </c>
      <c r="F242" s="1" t="s">
        <v>784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K242*19.68</f>
        <v>0</v>
      </c>
    </row>
    <row r="243" spans="1:12">
      <c r="A243" s="1"/>
      <c r="B243" s="1">
        <v>872865</v>
      </c>
      <c r="C243" s="1" t="s">
        <v>785</v>
      </c>
      <c r="D243" s="1"/>
      <c r="E243" s="3" t="s">
        <v>786</v>
      </c>
      <c r="F243" s="1" t="s">
        <v>787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K243*21.75</f>
        <v>0</v>
      </c>
    </row>
    <row r="244" spans="1:12">
      <c r="A244" s="1"/>
      <c r="B244" s="1">
        <v>872866</v>
      </c>
      <c r="C244" s="1" t="s">
        <v>788</v>
      </c>
      <c r="D244" s="1"/>
      <c r="E244" s="3" t="s">
        <v>789</v>
      </c>
      <c r="F244" s="1" t="s">
        <v>790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K244*16.02</f>
        <v>0</v>
      </c>
    </row>
    <row r="245" spans="1:12">
      <c r="A245" s="1"/>
      <c r="B245" s="1">
        <v>872867</v>
      </c>
      <c r="C245" s="1" t="s">
        <v>791</v>
      </c>
      <c r="D245" s="1"/>
      <c r="E245" s="3" t="s">
        <v>792</v>
      </c>
      <c r="F245" s="1" t="s">
        <v>793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K245*25.19</f>
        <v>0</v>
      </c>
    </row>
    <row r="246" spans="1:12">
      <c r="A246" s="1"/>
      <c r="B246" s="1">
        <v>872868</v>
      </c>
      <c r="C246" s="1" t="s">
        <v>794</v>
      </c>
      <c r="D246" s="1"/>
      <c r="E246" s="3" t="s">
        <v>795</v>
      </c>
      <c r="F246" s="1" t="s">
        <v>796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K246*28.24</f>
        <v>0</v>
      </c>
    </row>
    <row r="247" spans="1:12">
      <c r="A247" s="1"/>
      <c r="B247" s="1">
        <v>872869</v>
      </c>
      <c r="C247" s="1" t="s">
        <v>797</v>
      </c>
      <c r="D247" s="1"/>
      <c r="E247" s="3" t="s">
        <v>798</v>
      </c>
      <c r="F247" s="1" t="s">
        <v>799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K247*38.39</f>
        <v>0</v>
      </c>
    </row>
    <row r="248" spans="1:12">
      <c r="A248" s="1"/>
      <c r="B248" s="1">
        <v>872870</v>
      </c>
      <c r="C248" s="1" t="s">
        <v>800</v>
      </c>
      <c r="D248" s="1"/>
      <c r="E248" s="3" t="s">
        <v>801</v>
      </c>
      <c r="F248" s="1" t="s">
        <v>802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K248*27.72</f>
        <v>0</v>
      </c>
    </row>
    <row r="249" spans="1:12">
      <c r="A249" s="1"/>
      <c r="B249" s="1">
        <v>872871</v>
      </c>
      <c r="C249" s="1" t="s">
        <v>803</v>
      </c>
      <c r="D249" s="1"/>
      <c r="E249" s="3" t="s">
        <v>804</v>
      </c>
      <c r="F249" s="1" t="s">
        <v>805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K249*31.92</f>
        <v>0</v>
      </c>
    </row>
    <row r="250" spans="1:12">
      <c r="A250" s="1"/>
      <c r="B250" s="1">
        <v>872872</v>
      </c>
      <c r="C250" s="1" t="s">
        <v>806</v>
      </c>
      <c r="D250" s="1"/>
      <c r="E250" s="3" t="s">
        <v>807</v>
      </c>
      <c r="F250" s="1" t="s">
        <v>808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K250*33.22</f>
        <v>0</v>
      </c>
    </row>
    <row r="251" spans="1:12">
      <c r="A251" s="1"/>
      <c r="B251" s="1">
        <v>872873</v>
      </c>
      <c r="C251" s="1" t="s">
        <v>809</v>
      </c>
      <c r="D251" s="1"/>
      <c r="E251" s="3" t="s">
        <v>810</v>
      </c>
      <c r="F251" s="1" t="s">
        <v>811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K251*27.90</f>
        <v>0</v>
      </c>
    </row>
    <row r="252" spans="1:12">
      <c r="A252" s="1"/>
      <c r="B252" s="1">
        <v>872874</v>
      </c>
      <c r="C252" s="1" t="s">
        <v>812</v>
      </c>
      <c r="D252" s="1"/>
      <c r="E252" s="3" t="s">
        <v>813</v>
      </c>
      <c r="F252" s="1" t="s">
        <v>814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K252*91.35</f>
        <v>0</v>
      </c>
    </row>
    <row r="253" spans="1:12">
      <c r="A253" s="1"/>
      <c r="B253" s="1">
        <v>872875</v>
      </c>
      <c r="C253" s="1" t="s">
        <v>815</v>
      </c>
      <c r="D253" s="1"/>
      <c r="E253" s="3" t="s">
        <v>816</v>
      </c>
      <c r="F253" s="1" t="s">
        <v>817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K253*54.83</f>
        <v>0</v>
      </c>
    </row>
    <row r="254" spans="1:12">
      <c r="A254" s="1"/>
      <c r="B254" s="1">
        <v>872876</v>
      </c>
      <c r="C254" s="1" t="s">
        <v>818</v>
      </c>
      <c r="D254" s="1"/>
      <c r="E254" s="3" t="s">
        <v>819</v>
      </c>
      <c r="F254" s="1" t="s">
        <v>820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K254*54.23</f>
        <v>0</v>
      </c>
    </row>
    <row r="255" spans="1:12">
      <c r="A255" s="1"/>
      <c r="B255" s="1">
        <v>872877</v>
      </c>
      <c r="C255" s="1" t="s">
        <v>821</v>
      </c>
      <c r="D255" s="1"/>
      <c r="E255" s="3" t="s">
        <v>822</v>
      </c>
      <c r="F255" s="1" t="s">
        <v>823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K255*59.25</f>
        <v>0</v>
      </c>
    </row>
    <row r="256" spans="1:12">
      <c r="A256" s="1"/>
      <c r="B256" s="1">
        <v>872878</v>
      </c>
      <c r="C256" s="1" t="s">
        <v>824</v>
      </c>
      <c r="D256" s="1"/>
      <c r="E256" s="3" t="s">
        <v>825</v>
      </c>
      <c r="F256" s="1" t="s">
        <v>826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K256*58.66</f>
        <v>0</v>
      </c>
    </row>
    <row r="257" spans="1:12">
      <c r="A257" s="1"/>
      <c r="B257" s="1">
        <v>872879</v>
      </c>
      <c r="C257" s="1" t="s">
        <v>827</v>
      </c>
      <c r="D257" s="1"/>
      <c r="E257" s="3" t="s">
        <v>828</v>
      </c>
      <c r="F257" s="1" t="s">
        <v>829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K257*104.26</f>
        <v>0</v>
      </c>
    </row>
    <row r="258" spans="1:12">
      <c r="A258" s="1"/>
      <c r="B258" s="1">
        <v>872880</v>
      </c>
      <c r="C258" s="1" t="s">
        <v>830</v>
      </c>
      <c r="D258" s="1"/>
      <c r="E258" s="3" t="s">
        <v>831</v>
      </c>
      <c r="F258" s="1" t="s">
        <v>832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K258*68.35</f>
        <v>0</v>
      </c>
    </row>
    <row r="259" spans="1:12">
      <c r="A259" s="1"/>
      <c r="B259" s="1">
        <v>872881</v>
      </c>
      <c r="C259" s="1" t="s">
        <v>833</v>
      </c>
      <c r="D259" s="1"/>
      <c r="E259" s="3" t="s">
        <v>834</v>
      </c>
      <c r="F259" s="1" t="s">
        <v>835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K259*94.05</f>
        <v>0</v>
      </c>
    </row>
    <row r="260" spans="1:12">
      <c r="A260" s="1"/>
      <c r="B260" s="1">
        <v>872882</v>
      </c>
      <c r="C260" s="1" t="s">
        <v>836</v>
      </c>
      <c r="D260" s="1"/>
      <c r="E260" s="3" t="s">
        <v>837</v>
      </c>
      <c r="F260" s="1" t="s">
        <v>838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K260*87.32</f>
        <v>0</v>
      </c>
    </row>
    <row r="261" spans="1:12">
      <c r="A261" s="1"/>
      <c r="B261" s="1">
        <v>872883</v>
      </c>
      <c r="C261" s="1" t="s">
        <v>839</v>
      </c>
      <c r="D261" s="1"/>
      <c r="E261" s="3" t="s">
        <v>840</v>
      </c>
      <c r="F261" s="1" t="s">
        <v>841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K261*91.36</f>
        <v>0</v>
      </c>
    </row>
    <row r="262" spans="1:12">
      <c r="A262" s="1"/>
      <c r="B262" s="1">
        <v>872884</v>
      </c>
      <c r="C262" s="1" t="s">
        <v>842</v>
      </c>
      <c r="D262" s="1"/>
      <c r="E262" s="3" t="s">
        <v>843</v>
      </c>
      <c r="F262" s="1" t="s">
        <v>844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K262*103.24</f>
        <v>0</v>
      </c>
    </row>
    <row r="263" spans="1:12">
      <c r="A263" s="1"/>
      <c r="B263" s="1">
        <v>872885</v>
      </c>
      <c r="C263" s="1" t="s">
        <v>845</v>
      </c>
      <c r="D263" s="1"/>
      <c r="E263" s="3" t="s">
        <v>846</v>
      </c>
      <c r="F263" s="1" t="s">
        <v>847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K263*94.64</f>
        <v>0</v>
      </c>
    </row>
    <row r="264" spans="1:12">
      <c r="A264" s="1"/>
      <c r="B264" s="1">
        <v>872886</v>
      </c>
      <c r="C264" s="1" t="s">
        <v>848</v>
      </c>
      <c r="D264" s="1"/>
      <c r="E264" s="3" t="s">
        <v>849</v>
      </c>
      <c r="F264" s="1" t="s">
        <v>850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K264*109.73</f>
        <v>0</v>
      </c>
    </row>
    <row r="265" spans="1:12">
      <c r="A265" s="1"/>
      <c r="B265" s="1">
        <v>872887</v>
      </c>
      <c r="C265" s="1" t="s">
        <v>851</v>
      </c>
      <c r="D265" s="1"/>
      <c r="E265" s="3" t="s">
        <v>852</v>
      </c>
      <c r="F265" s="1" t="s">
        <v>853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K265*119.87</f>
        <v>0</v>
      </c>
    </row>
    <row r="266" spans="1:12">
      <c r="A266" s="1"/>
      <c r="B266" s="1">
        <v>872888</v>
      </c>
      <c r="C266" s="1" t="s">
        <v>854</v>
      </c>
      <c r="D266" s="1"/>
      <c r="E266" s="3" t="s">
        <v>855</v>
      </c>
      <c r="F266" s="1" t="s">
        <v>856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K266*116.22</f>
        <v>0</v>
      </c>
    </row>
    <row r="267" spans="1:12">
      <c r="A267" s="1"/>
      <c r="B267" s="1">
        <v>872889</v>
      </c>
      <c r="C267" s="1" t="s">
        <v>857</v>
      </c>
      <c r="D267" s="1"/>
      <c r="E267" s="3" t="s">
        <v>858</v>
      </c>
      <c r="F267" s="1" t="s">
        <v>859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K267*146.81</f>
        <v>0</v>
      </c>
    </row>
    <row r="268" spans="1:12">
      <c r="A268" s="1"/>
      <c r="B268" s="1">
        <v>872890</v>
      </c>
      <c r="C268" s="1" t="s">
        <v>860</v>
      </c>
      <c r="D268" s="1"/>
      <c r="E268" s="3" t="s">
        <v>861</v>
      </c>
      <c r="F268" s="1" t="s">
        <v>862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K268*154.43</f>
        <v>0</v>
      </c>
    </row>
    <row r="269" spans="1:12">
      <c r="A269" s="1"/>
      <c r="B269" s="1">
        <v>872891</v>
      </c>
      <c r="C269" s="1" t="s">
        <v>863</v>
      </c>
      <c r="D269" s="1"/>
      <c r="E269" s="3" t="s">
        <v>864</v>
      </c>
      <c r="F269" s="1" t="s">
        <v>865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K269*160.48</f>
        <v>0</v>
      </c>
    </row>
    <row r="270" spans="1:12">
      <c r="A270" s="1"/>
      <c r="B270" s="1">
        <v>872892</v>
      </c>
      <c r="C270" s="1" t="s">
        <v>866</v>
      </c>
      <c r="D270" s="1"/>
      <c r="E270" s="3" t="s">
        <v>867</v>
      </c>
      <c r="F270" s="1" t="s">
        <v>868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K270*163.96</f>
        <v>0</v>
      </c>
    </row>
    <row r="271" spans="1:12">
      <c r="A271" s="1"/>
      <c r="B271" s="1">
        <v>872893</v>
      </c>
      <c r="C271" s="1" t="s">
        <v>869</v>
      </c>
      <c r="D271" s="1"/>
      <c r="E271" s="3" t="s">
        <v>870</v>
      </c>
      <c r="F271" s="1" t="s">
        <v>871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K271*190.08</f>
        <v>0</v>
      </c>
    </row>
    <row r="272" spans="1:12">
      <c r="A272" s="1"/>
      <c r="B272" s="1">
        <v>872894</v>
      </c>
      <c r="C272" s="1" t="s">
        <v>872</v>
      </c>
      <c r="D272" s="1"/>
      <c r="E272" s="3" t="s">
        <v>873</v>
      </c>
      <c r="F272" s="1" t="s">
        <v>874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K272*205.28</f>
        <v>0</v>
      </c>
    </row>
    <row r="273" spans="1:12">
      <c r="A273" s="1"/>
      <c r="B273" s="1">
        <v>872895</v>
      </c>
      <c r="C273" s="1" t="s">
        <v>875</v>
      </c>
      <c r="D273" s="1"/>
      <c r="E273" s="3" t="s">
        <v>876</v>
      </c>
      <c r="F273" s="1" t="s">
        <v>877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K273*263.88</f>
        <v>0</v>
      </c>
    </row>
    <row r="274" spans="1:12">
      <c r="A274" s="1"/>
      <c r="B274" s="1">
        <v>872896</v>
      </c>
      <c r="C274" s="1" t="s">
        <v>878</v>
      </c>
      <c r="D274" s="1"/>
      <c r="E274" s="3" t="s">
        <v>879</v>
      </c>
      <c r="F274" s="1" t="s">
        <v>880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K274*336.91</f>
        <v>0</v>
      </c>
    </row>
    <row r="275" spans="1:12">
      <c r="A275" s="1"/>
      <c r="B275" s="1">
        <v>872897</v>
      </c>
      <c r="C275" s="1" t="s">
        <v>881</v>
      </c>
      <c r="D275" s="1"/>
      <c r="E275" s="3" t="s">
        <v>882</v>
      </c>
      <c r="F275" s="1" t="s">
        <v>883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K275*380.26</f>
        <v>0</v>
      </c>
    </row>
    <row r="276" spans="1:12">
      <c r="A276" s="1"/>
      <c r="B276" s="1">
        <v>872898</v>
      </c>
      <c r="C276" s="1" t="s">
        <v>884</v>
      </c>
      <c r="D276" s="1"/>
      <c r="E276" s="3" t="s">
        <v>885</v>
      </c>
      <c r="F276" s="1" t="s">
        <v>886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K276*418.69</f>
        <v>0</v>
      </c>
    </row>
    <row r="277" spans="1:12">
      <c r="A277" s="1"/>
      <c r="B277" s="1">
        <v>872899</v>
      </c>
      <c r="C277" s="1" t="s">
        <v>887</v>
      </c>
      <c r="D277" s="1"/>
      <c r="E277" s="3" t="s">
        <v>888</v>
      </c>
      <c r="F277" s="1" t="s">
        <v>889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K277*423.66</f>
        <v>0</v>
      </c>
    </row>
    <row r="278" spans="1:12">
      <c r="A278" s="1"/>
      <c r="B278" s="1">
        <v>872900</v>
      </c>
      <c r="C278" s="1" t="s">
        <v>890</v>
      </c>
      <c r="D278" s="1"/>
      <c r="E278" s="3" t="s">
        <v>891</v>
      </c>
      <c r="F278" s="1" t="s">
        <v>892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K278*470.58</f>
        <v>0</v>
      </c>
    </row>
    <row r="279" spans="1:12">
      <c r="A279" s="1"/>
      <c r="B279" s="1">
        <v>872901</v>
      </c>
      <c r="C279" s="1" t="s">
        <v>893</v>
      </c>
      <c r="D279" s="1"/>
      <c r="E279" s="3" t="s">
        <v>894</v>
      </c>
      <c r="F279" s="1" t="s">
        <v>895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K279*665.27</f>
        <v>0</v>
      </c>
    </row>
    <row r="280" spans="1:12">
      <c r="A280" s="1"/>
      <c r="B280" s="1">
        <v>872902</v>
      </c>
      <c r="C280" s="1" t="s">
        <v>896</v>
      </c>
      <c r="D280" s="1"/>
      <c r="E280" s="3" t="s">
        <v>897</v>
      </c>
      <c r="F280" s="1" t="s">
        <v>898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K280*697.45</f>
        <v>0</v>
      </c>
    </row>
    <row r="281" spans="1:12">
      <c r="A281" s="1"/>
      <c r="B281" s="1">
        <v>872903</v>
      </c>
      <c r="C281" s="1" t="s">
        <v>899</v>
      </c>
      <c r="D281" s="1"/>
      <c r="E281" s="3" t="s">
        <v>900</v>
      </c>
      <c r="F281" s="1" t="s">
        <v>901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K281*741.22</f>
        <v>0</v>
      </c>
    </row>
    <row r="282" spans="1:12">
      <c r="A282" s="1"/>
      <c r="B282" s="1">
        <v>872904</v>
      </c>
      <c r="C282" s="1" t="s">
        <v>902</v>
      </c>
      <c r="D282" s="1"/>
      <c r="E282" s="3" t="s">
        <v>903</v>
      </c>
      <c r="F282" s="1" t="s">
        <v>904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K282*782.04</f>
        <v>0</v>
      </c>
    </row>
    <row r="283" spans="1:12">
      <c r="A283" s="1"/>
      <c r="B283" s="1">
        <v>872905</v>
      </c>
      <c r="C283" s="1" t="s">
        <v>905</v>
      </c>
      <c r="D283" s="1"/>
      <c r="E283" s="3" t="s">
        <v>906</v>
      </c>
      <c r="F283" s="1" t="s">
        <v>907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K283*815.82</f>
        <v>0</v>
      </c>
    </row>
    <row r="284" spans="1:12">
      <c r="A284" s="1"/>
      <c r="B284" s="1">
        <v>872906</v>
      </c>
      <c r="C284" s="1" t="s">
        <v>908</v>
      </c>
      <c r="D284" s="1"/>
      <c r="E284" s="3" t="s">
        <v>909</v>
      </c>
      <c r="F284" s="1" t="s">
        <v>910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K284*1094.40</f>
        <v>0</v>
      </c>
    </row>
    <row r="285" spans="1:12">
      <c r="A285" s="1"/>
      <c r="B285" s="1">
        <v>872907</v>
      </c>
      <c r="C285" s="1" t="s">
        <v>911</v>
      </c>
      <c r="D285" s="1"/>
      <c r="E285" s="3" t="s">
        <v>912</v>
      </c>
      <c r="F285" s="1" t="s">
        <v>913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K285*945.45</f>
        <v>0</v>
      </c>
    </row>
    <row r="286" spans="1:12">
      <c r="A286" s="1"/>
      <c r="B286" s="1">
        <v>872908</v>
      </c>
      <c r="C286" s="1" t="s">
        <v>914</v>
      </c>
      <c r="D286" s="1"/>
      <c r="E286" s="3" t="s">
        <v>915</v>
      </c>
      <c r="F286" s="1" t="s">
        <v>916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K286*2382.34</f>
        <v>0</v>
      </c>
    </row>
    <row r="287" spans="1:12">
      <c r="A287" s="1"/>
      <c r="B287" s="1">
        <v>872909</v>
      </c>
      <c r="C287" s="1" t="s">
        <v>917</v>
      </c>
      <c r="D287" s="1"/>
      <c r="E287" s="3" t="s">
        <v>918</v>
      </c>
      <c r="F287" s="1" t="s">
        <v>919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K287*18.75</f>
        <v>0</v>
      </c>
    </row>
    <row r="288" spans="1:12">
      <c r="A288" s="1"/>
      <c r="B288" s="1">
        <v>872910</v>
      </c>
      <c r="C288" s="1" t="s">
        <v>920</v>
      </c>
      <c r="D288" s="1"/>
      <c r="E288" s="3" t="s">
        <v>921</v>
      </c>
      <c r="F288" s="1" t="s">
        <v>922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K288*25.47</f>
        <v>0</v>
      </c>
    </row>
    <row r="289" spans="1:12">
      <c r="A289" s="1"/>
      <c r="B289" s="1">
        <v>872911</v>
      </c>
      <c r="C289" s="1" t="s">
        <v>923</v>
      </c>
      <c r="D289" s="1"/>
      <c r="E289" s="3" t="s">
        <v>924</v>
      </c>
      <c r="F289" s="1" t="s">
        <v>925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K289*96.41</f>
        <v>0</v>
      </c>
    </row>
    <row r="290" spans="1:12">
      <c r="A290" s="1"/>
      <c r="B290" s="1">
        <v>872912</v>
      </c>
      <c r="C290" s="1" t="s">
        <v>926</v>
      </c>
      <c r="D290" s="1"/>
      <c r="E290" s="3" t="s">
        <v>927</v>
      </c>
      <c r="F290" s="1" t="s">
        <v>928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K290*104.41</f>
        <v>0</v>
      </c>
    </row>
    <row r="291" spans="1:12">
      <c r="A291" s="1"/>
      <c r="B291" s="1">
        <v>872913</v>
      </c>
      <c r="C291" s="1" t="s">
        <v>929</v>
      </c>
      <c r="D291" s="1"/>
      <c r="E291" s="3" t="s">
        <v>930</v>
      </c>
      <c r="F291" s="1" t="s">
        <v>931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K291*98.33</f>
        <v>0</v>
      </c>
    </row>
    <row r="292" spans="1:12">
      <c r="A292" s="1"/>
      <c r="B292" s="1">
        <v>872914</v>
      </c>
      <c r="C292" s="1" t="s">
        <v>932</v>
      </c>
      <c r="D292" s="1"/>
      <c r="E292" s="3" t="s">
        <v>933</v>
      </c>
      <c r="F292" s="1" t="s">
        <v>934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K292*126.93</f>
        <v>0</v>
      </c>
    </row>
    <row r="293" spans="1:12">
      <c r="A293" s="1"/>
      <c r="B293" s="1">
        <v>872915</v>
      </c>
      <c r="C293" s="1" t="s">
        <v>935</v>
      </c>
      <c r="D293" s="1"/>
      <c r="E293" s="3" t="s">
        <v>936</v>
      </c>
      <c r="F293" s="1" t="s">
        <v>937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K293*133.66</f>
        <v>0</v>
      </c>
    </row>
    <row r="294" spans="1:12">
      <c r="A294" s="1"/>
      <c r="B294" s="1">
        <v>872916</v>
      </c>
      <c r="C294" s="1" t="s">
        <v>938</v>
      </c>
      <c r="D294" s="1"/>
      <c r="E294" s="3" t="s">
        <v>939</v>
      </c>
      <c r="F294" s="1" t="s">
        <v>940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K294*147.69</f>
        <v>0</v>
      </c>
    </row>
    <row r="295" spans="1:12">
      <c r="A295" s="1"/>
      <c r="B295" s="1">
        <v>872917</v>
      </c>
      <c r="C295" s="1" t="s">
        <v>941</v>
      </c>
      <c r="D295" s="1"/>
      <c r="E295" s="3" t="s">
        <v>942</v>
      </c>
      <c r="F295" s="1" t="s">
        <v>943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K295*234.88</f>
        <v>0</v>
      </c>
    </row>
    <row r="296" spans="1:12">
      <c r="A296" s="1"/>
      <c r="B296" s="1">
        <v>872918</v>
      </c>
      <c r="C296" s="1" t="s">
        <v>944</v>
      </c>
      <c r="D296" s="1"/>
      <c r="E296" s="3" t="s">
        <v>945</v>
      </c>
      <c r="F296" s="1" t="s">
        <v>946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K296*114.04</f>
        <v>0</v>
      </c>
    </row>
    <row r="297" spans="1:12">
      <c r="A297" s="1"/>
      <c r="B297" s="1">
        <v>872919</v>
      </c>
      <c r="C297" s="1" t="s">
        <v>947</v>
      </c>
      <c r="D297" s="1"/>
      <c r="E297" s="3" t="s">
        <v>948</v>
      </c>
      <c r="F297" s="1" t="s">
        <v>949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K297*114.90</f>
        <v>0</v>
      </c>
    </row>
    <row r="298" spans="1:12">
      <c r="A298" s="1"/>
      <c r="B298" s="1">
        <v>872920</v>
      </c>
      <c r="C298" s="1" t="s">
        <v>950</v>
      </c>
      <c r="D298" s="1"/>
      <c r="E298" s="3" t="s">
        <v>951</v>
      </c>
      <c r="F298" s="1" t="s">
        <v>952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K298*115.42</f>
        <v>0</v>
      </c>
    </row>
    <row r="299" spans="1:12">
      <c r="A299" s="1"/>
      <c r="B299" s="1">
        <v>872921</v>
      </c>
      <c r="C299" s="1" t="s">
        <v>953</v>
      </c>
      <c r="D299" s="1"/>
      <c r="E299" s="3" t="s">
        <v>954</v>
      </c>
      <c r="F299" s="1" t="s">
        <v>955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K299*150.12</f>
        <v>0</v>
      </c>
    </row>
    <row r="300" spans="1:12">
      <c r="A300" s="1"/>
      <c r="B300" s="1">
        <v>872922</v>
      </c>
      <c r="C300" s="1" t="s">
        <v>956</v>
      </c>
      <c r="D300" s="1"/>
      <c r="E300" s="3" t="s">
        <v>957</v>
      </c>
      <c r="F300" s="1" t="s">
        <v>958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K300*139.71</f>
        <v>0</v>
      </c>
    </row>
    <row r="301" spans="1:12">
      <c r="A301" s="1"/>
      <c r="B301" s="1">
        <v>872923</v>
      </c>
      <c r="C301" s="1" t="s">
        <v>959</v>
      </c>
      <c r="D301" s="1"/>
      <c r="E301" s="3" t="s">
        <v>960</v>
      </c>
      <c r="F301" s="1" t="s">
        <v>961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K301*171.26</f>
        <v>0</v>
      </c>
    </row>
    <row r="302" spans="1:12">
      <c r="A302" s="1"/>
      <c r="B302" s="1">
        <v>872924</v>
      </c>
      <c r="C302" s="1" t="s">
        <v>962</v>
      </c>
      <c r="D302" s="1"/>
      <c r="E302" s="3" t="s">
        <v>963</v>
      </c>
      <c r="F302" s="1" t="s">
        <v>964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K302*260.73</f>
        <v>0</v>
      </c>
    </row>
    <row r="303" spans="1:12">
      <c r="A303" s="1"/>
      <c r="B303" s="1">
        <v>872925</v>
      </c>
      <c r="C303" s="1" t="s">
        <v>965</v>
      </c>
      <c r="D303" s="1"/>
      <c r="E303" s="3" t="s">
        <v>966</v>
      </c>
      <c r="F303" s="1" t="s">
        <v>967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K303*181.10</f>
        <v>0</v>
      </c>
    </row>
    <row r="304" spans="1:12">
      <c r="A304" s="1"/>
      <c r="B304" s="1">
        <v>872926</v>
      </c>
      <c r="C304" s="1" t="s">
        <v>968</v>
      </c>
      <c r="D304" s="1"/>
      <c r="E304" s="3" t="s">
        <v>969</v>
      </c>
      <c r="F304" s="1" t="s">
        <v>970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K304*289.96</f>
        <v>0</v>
      </c>
    </row>
    <row r="305" spans="1:12">
      <c r="A305" s="1"/>
      <c r="B305" s="1">
        <v>872927</v>
      </c>
      <c r="C305" s="1" t="s">
        <v>971</v>
      </c>
      <c r="D305" s="1"/>
      <c r="E305" s="3" t="s">
        <v>972</v>
      </c>
      <c r="F305" s="1" t="s">
        <v>973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K305*266.46</f>
        <v>0</v>
      </c>
    </row>
    <row r="306" spans="1:12">
      <c r="A306" s="1"/>
      <c r="B306" s="1">
        <v>872928</v>
      </c>
      <c r="C306" s="1" t="s">
        <v>974</v>
      </c>
      <c r="D306" s="1"/>
      <c r="E306" s="3" t="s">
        <v>975</v>
      </c>
      <c r="F306" s="1" t="s">
        <v>976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K306*465.68</f>
        <v>0</v>
      </c>
    </row>
    <row r="307" spans="1:12">
      <c r="A307" s="1"/>
      <c r="B307" s="1">
        <v>872929</v>
      </c>
      <c r="C307" s="1" t="s">
        <v>977</v>
      </c>
      <c r="D307" s="1"/>
      <c r="E307" s="3" t="s">
        <v>978</v>
      </c>
      <c r="F307" s="1" t="s">
        <v>979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K307*459.61</f>
        <v>0</v>
      </c>
    </row>
    <row r="308" spans="1:12">
      <c r="A308" s="1"/>
      <c r="B308" s="1">
        <v>872930</v>
      </c>
      <c r="C308" s="1" t="s">
        <v>980</v>
      </c>
      <c r="D308" s="1"/>
      <c r="E308" s="3" t="s">
        <v>981</v>
      </c>
      <c r="F308" s="1" t="s">
        <v>982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K308*735.62</f>
        <v>0</v>
      </c>
    </row>
    <row r="309" spans="1:12">
      <c r="A309" s="1"/>
      <c r="B309" s="1">
        <v>872931</v>
      </c>
      <c r="C309" s="1" t="s">
        <v>983</v>
      </c>
      <c r="D309" s="1"/>
      <c r="E309" s="3" t="s">
        <v>984</v>
      </c>
      <c r="F309" s="1" t="s">
        <v>985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K309*95.57</f>
        <v>0</v>
      </c>
    </row>
    <row r="310" spans="1:12">
      <c r="A310" s="1"/>
      <c r="B310" s="1">
        <v>872932</v>
      </c>
      <c r="C310" s="1" t="s">
        <v>986</v>
      </c>
      <c r="D310" s="1"/>
      <c r="E310" s="3" t="s">
        <v>987</v>
      </c>
      <c r="F310" s="1" t="s">
        <v>988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K310*509.53</f>
        <v>0</v>
      </c>
    </row>
    <row r="311" spans="1:12">
      <c r="A311" s="1"/>
      <c r="B311" s="1">
        <v>872933</v>
      </c>
      <c r="C311" s="1" t="s">
        <v>989</v>
      </c>
      <c r="D311" s="1"/>
      <c r="E311" s="3" t="s">
        <v>990</v>
      </c>
      <c r="F311" s="1" t="s">
        <v>991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K311*620.37</f>
        <v>0</v>
      </c>
    </row>
    <row r="312" spans="1:12">
      <c r="A312" s="1"/>
      <c r="B312" s="1">
        <v>872934</v>
      </c>
      <c r="C312" s="1" t="s">
        <v>992</v>
      </c>
      <c r="D312" s="1"/>
      <c r="E312" s="3" t="s">
        <v>993</v>
      </c>
      <c r="F312" s="1" t="s">
        <v>994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K312*854.31</f>
        <v>0</v>
      </c>
    </row>
    <row r="313" spans="1:12">
      <c r="A313" s="1"/>
      <c r="B313" s="1">
        <v>872935</v>
      </c>
      <c r="C313" s="1" t="s">
        <v>995</v>
      </c>
      <c r="D313" s="1"/>
      <c r="E313" s="3" t="s">
        <v>996</v>
      </c>
      <c r="F313" s="1" t="s">
        <v>997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K313*1140.46</f>
        <v>0</v>
      </c>
    </row>
    <row r="314" spans="1:12">
      <c r="A314" s="1"/>
      <c r="B314" s="1">
        <v>872936</v>
      </c>
      <c r="C314" s="1" t="s">
        <v>998</v>
      </c>
      <c r="D314" s="1"/>
      <c r="E314" s="3" t="s">
        <v>999</v>
      </c>
      <c r="F314" s="1" t="s">
        <v>1000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K314*1577.02</f>
        <v>0</v>
      </c>
    </row>
    <row r="315" spans="1:12">
      <c r="A315" s="1"/>
      <c r="B315" s="1">
        <v>872937</v>
      </c>
      <c r="C315" s="1" t="s">
        <v>1001</v>
      </c>
      <c r="D315" s="1"/>
      <c r="E315" s="3" t="s">
        <v>1002</v>
      </c>
      <c r="F315" s="1" t="s">
        <v>1003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K315*3254.79</f>
        <v>0</v>
      </c>
    </row>
    <row r="316" spans="1:12">
      <c r="A316" s="1"/>
      <c r="B316" s="1">
        <v>872938</v>
      </c>
      <c r="C316" s="1" t="s">
        <v>1004</v>
      </c>
      <c r="D316" s="1"/>
      <c r="E316" s="3" t="s">
        <v>1005</v>
      </c>
      <c r="F316" s="1" t="s">
        <v>1006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K316*3259.14</f>
        <v>0</v>
      </c>
    </row>
    <row r="317" spans="1:12">
      <c r="A317" s="1"/>
      <c r="B317" s="1">
        <v>872939</v>
      </c>
      <c r="C317" s="1" t="s">
        <v>1007</v>
      </c>
      <c r="D317" s="1"/>
      <c r="E317" s="3" t="s">
        <v>1008</v>
      </c>
      <c r="F317" s="1" t="s">
        <v>1009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K317*707.13</f>
        <v>0</v>
      </c>
    </row>
    <row r="318" spans="1:12">
      <c r="A318" s="1"/>
      <c r="B318" s="1">
        <v>872940</v>
      </c>
      <c r="C318" s="1" t="s">
        <v>1010</v>
      </c>
      <c r="D318" s="1"/>
      <c r="E318" s="3" t="s">
        <v>1011</v>
      </c>
      <c r="F318" s="1" t="s">
        <v>1012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K318*966.97</f>
        <v>0</v>
      </c>
    </row>
    <row r="319" spans="1:12">
      <c r="A319" s="1"/>
      <c r="B319" s="1">
        <v>872941</v>
      </c>
      <c r="C319" s="1" t="s">
        <v>1013</v>
      </c>
      <c r="D319" s="1"/>
      <c r="E319" s="3" t="s">
        <v>1014</v>
      </c>
      <c r="F319" s="1" t="s">
        <v>1015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K319*633.19</f>
        <v>0</v>
      </c>
    </row>
    <row r="320" spans="1:12">
      <c r="A320" s="1"/>
      <c r="B320" s="1">
        <v>872942</v>
      </c>
      <c r="C320" s="1" t="s">
        <v>1016</v>
      </c>
      <c r="D320" s="1"/>
      <c r="E320" s="3" t="s">
        <v>1017</v>
      </c>
      <c r="F320" s="1" t="s">
        <v>1018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K320*777.79</f>
        <v>0</v>
      </c>
    </row>
    <row r="321" spans="1:12">
      <c r="A321" s="1"/>
      <c r="B321" s="1">
        <v>872943</v>
      </c>
      <c r="C321" s="1" t="s">
        <v>1019</v>
      </c>
      <c r="D321" s="1"/>
      <c r="E321" s="3" t="s">
        <v>1020</v>
      </c>
      <c r="F321" s="1" t="s">
        <v>1021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K321*654.30</f>
        <v>0</v>
      </c>
    </row>
    <row r="322" spans="1:12">
      <c r="A322" s="1"/>
      <c r="B322" s="1">
        <v>872944</v>
      </c>
      <c r="C322" s="1" t="s">
        <v>1022</v>
      </c>
      <c r="D322" s="1"/>
      <c r="E322" s="3" t="s">
        <v>1023</v>
      </c>
      <c r="F322" s="1" t="s">
        <v>1024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K322*795.38</f>
        <v>0</v>
      </c>
    </row>
    <row r="323" spans="1:12">
      <c r="A323" s="1"/>
      <c r="B323" s="1">
        <v>872945</v>
      </c>
      <c r="C323" s="1" t="s">
        <v>1025</v>
      </c>
      <c r="D323" s="1"/>
      <c r="E323" s="3" t="s">
        <v>1026</v>
      </c>
      <c r="F323" s="1" t="s">
        <v>1027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K323*254.48</f>
        <v>0</v>
      </c>
    </row>
    <row r="324" spans="1:12">
      <c r="A324" s="1"/>
      <c r="B324" s="1">
        <v>872946</v>
      </c>
      <c r="C324" s="1" t="s">
        <v>1028</v>
      </c>
      <c r="D324" s="1" t="s">
        <v>1029</v>
      </c>
      <c r="E324" s="3" t="s">
        <v>1030</v>
      </c>
      <c r="F324" s="1" t="s">
        <v>1031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K324*368.01</f>
        <v>0</v>
      </c>
    </row>
    <row r="325" spans="1:12">
      <c r="A325" s="1"/>
      <c r="B325" s="1">
        <v>872947</v>
      </c>
      <c r="C325" s="1" t="s">
        <v>1032</v>
      </c>
      <c r="D325" s="1"/>
      <c r="E325" s="3" t="s">
        <v>1033</v>
      </c>
      <c r="F325" s="1" t="s">
        <v>1034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K325*610.74</f>
        <v>0</v>
      </c>
    </row>
    <row r="326" spans="1:12">
      <c r="A326" s="1"/>
      <c r="B326" s="1">
        <v>872948</v>
      </c>
      <c r="C326" s="1" t="s">
        <v>1035</v>
      </c>
      <c r="D326" s="1"/>
      <c r="E326" s="3" t="s">
        <v>1036</v>
      </c>
      <c r="F326" s="1" t="s">
        <v>1037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K326*1157.54</f>
        <v>0</v>
      </c>
    </row>
    <row r="327" spans="1:12">
      <c r="A327" s="1"/>
      <c r="B327" s="1">
        <v>872949</v>
      </c>
      <c r="C327" s="1" t="s">
        <v>1038</v>
      </c>
      <c r="D327" s="1"/>
      <c r="E327" s="3" t="s">
        <v>1039</v>
      </c>
      <c r="F327" s="1" t="s">
        <v>1040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K327*2039.86</f>
        <v>0</v>
      </c>
    </row>
    <row r="328" spans="1:12">
      <c r="A328" s="1"/>
      <c r="B328" s="1">
        <v>872950</v>
      </c>
      <c r="C328" s="1" t="s">
        <v>1041</v>
      </c>
      <c r="D328" s="1"/>
      <c r="E328" s="3" t="s">
        <v>1042</v>
      </c>
      <c r="F328" s="1" t="s">
        <v>1043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K328*3095.75</f>
        <v>0</v>
      </c>
    </row>
    <row r="329" spans="1:12">
      <c r="A329" s="1"/>
      <c r="B329" s="1">
        <v>872951</v>
      </c>
      <c r="C329" s="1" t="s">
        <v>1044</v>
      </c>
      <c r="D329" s="1"/>
      <c r="E329" s="3" t="s">
        <v>1045</v>
      </c>
      <c r="F329" s="1" t="s">
        <v>1046</v>
      </c>
      <c r="G329" s="1" t="s">
        <v>14</v>
      </c>
      <c r="H329" s="1" t="s">
        <v>14</v>
      </c>
      <c r="I329" s="1" t="s">
        <v>14</v>
      </c>
      <c r="J329" s="1" t="s">
        <v>15</v>
      </c>
      <c r="K329" s="2"/>
      <c r="L329" s="5">
        <f>K329*192.63</f>
        <v>0</v>
      </c>
    </row>
    <row r="330" spans="1:12">
      <c r="A330" s="1"/>
      <c r="B330" s="1">
        <v>872952</v>
      </c>
      <c r="C330" s="1" t="s">
        <v>1047</v>
      </c>
      <c r="D330" s="1"/>
      <c r="E330" s="3" t="s">
        <v>1048</v>
      </c>
      <c r="F330" s="1" t="s">
        <v>1049</v>
      </c>
      <c r="G330" s="1" t="s">
        <v>14</v>
      </c>
      <c r="H330" s="1" t="s">
        <v>14</v>
      </c>
      <c r="I330" s="1" t="s">
        <v>14</v>
      </c>
      <c r="J330" s="1" t="s">
        <v>15</v>
      </c>
      <c r="K330" s="2"/>
      <c r="L330" s="5">
        <f>K330*201.60</f>
        <v>0</v>
      </c>
    </row>
    <row r="331" spans="1:12">
      <c r="A331" s="1"/>
      <c r="B331" s="1">
        <v>872953</v>
      </c>
      <c r="C331" s="1" t="s">
        <v>1050</v>
      </c>
      <c r="D331" s="1"/>
      <c r="E331" s="3" t="s">
        <v>1051</v>
      </c>
      <c r="F331" s="1" t="s">
        <v>1052</v>
      </c>
      <c r="G331" s="1" t="s">
        <v>14</v>
      </c>
      <c r="H331" s="1" t="s">
        <v>14</v>
      </c>
      <c r="I331" s="1" t="s">
        <v>14</v>
      </c>
      <c r="J331" s="1" t="s">
        <v>15</v>
      </c>
      <c r="K331" s="2"/>
      <c r="L331" s="5">
        <f>K331*324.90</f>
        <v>0</v>
      </c>
    </row>
    <row r="332" spans="1:12">
      <c r="A332" s="1"/>
      <c r="B332" s="1">
        <v>872954</v>
      </c>
      <c r="C332" s="1" t="s">
        <v>1053</v>
      </c>
      <c r="D332" s="1"/>
      <c r="E332" s="3" t="s">
        <v>1054</v>
      </c>
      <c r="F332" s="1" t="s">
        <v>1055</v>
      </c>
      <c r="G332" s="1" t="s">
        <v>14</v>
      </c>
      <c r="H332" s="1" t="s">
        <v>14</v>
      </c>
      <c r="I332" s="1" t="s">
        <v>14</v>
      </c>
      <c r="J332" s="1" t="s">
        <v>15</v>
      </c>
      <c r="K332" s="2"/>
      <c r="L332" s="5">
        <f>K332*446.35</f>
        <v>0</v>
      </c>
    </row>
    <row r="333" spans="1:12">
      <c r="A333" s="1"/>
      <c r="B333" s="1">
        <v>872955</v>
      </c>
      <c r="C333" s="1" t="s">
        <v>1056</v>
      </c>
      <c r="D333" s="1"/>
      <c r="E333" s="3" t="s">
        <v>1057</v>
      </c>
      <c r="F333" s="1" t="s">
        <v>1058</v>
      </c>
      <c r="G333" s="1" t="s">
        <v>14</v>
      </c>
      <c r="H333" s="1" t="s">
        <v>14</v>
      </c>
      <c r="I333" s="1" t="s">
        <v>14</v>
      </c>
      <c r="J333" s="1" t="s">
        <v>15</v>
      </c>
      <c r="K333" s="2"/>
      <c r="L333" s="5">
        <f>K333*579.65</f>
        <v>0</v>
      </c>
    </row>
    <row r="334" spans="1:12">
      <c r="A334" s="1"/>
      <c r="B334" s="1">
        <v>872956</v>
      </c>
      <c r="C334" s="1" t="s">
        <v>1059</v>
      </c>
      <c r="D334" s="1"/>
      <c r="E334" s="3" t="s">
        <v>1060</v>
      </c>
      <c r="F334" s="1" t="s">
        <v>1061</v>
      </c>
      <c r="G334" s="1" t="s">
        <v>14</v>
      </c>
      <c r="H334" s="1" t="s">
        <v>14</v>
      </c>
      <c r="I334" s="1" t="s">
        <v>14</v>
      </c>
      <c r="J334" s="1" t="s">
        <v>15</v>
      </c>
      <c r="K334" s="2"/>
      <c r="L334" s="5">
        <f>K334*444.69</f>
        <v>0</v>
      </c>
    </row>
    <row r="335" spans="1:12">
      <c r="A335" s="1"/>
      <c r="B335" s="1">
        <v>872957</v>
      </c>
      <c r="C335" s="1" t="s">
        <v>1062</v>
      </c>
      <c r="D335" s="1"/>
      <c r="E335" s="3" t="s">
        <v>1063</v>
      </c>
      <c r="F335" s="1" t="s">
        <v>1064</v>
      </c>
      <c r="G335" s="1" t="s">
        <v>14</v>
      </c>
      <c r="H335" s="1" t="s">
        <v>14</v>
      </c>
      <c r="I335" s="1" t="s">
        <v>14</v>
      </c>
      <c r="J335" s="1" t="s">
        <v>15</v>
      </c>
      <c r="K335" s="2"/>
      <c r="L335" s="5">
        <f>K335*584.53</f>
        <v>0</v>
      </c>
    </row>
    <row r="336" spans="1:12">
      <c r="A336" s="1"/>
      <c r="B336" s="1">
        <v>872958</v>
      </c>
      <c r="C336" s="1" t="s">
        <v>1065</v>
      </c>
      <c r="D336" s="1"/>
      <c r="E336" s="3" t="s">
        <v>1066</v>
      </c>
      <c r="F336" s="1" t="s">
        <v>1067</v>
      </c>
      <c r="G336" s="1" t="s">
        <v>14</v>
      </c>
      <c r="H336" s="1" t="s">
        <v>14</v>
      </c>
      <c r="I336" s="1" t="s">
        <v>14</v>
      </c>
      <c r="J336" s="1" t="s">
        <v>15</v>
      </c>
      <c r="K336" s="2"/>
      <c r="L336" s="5">
        <f>K336*74.73</f>
        <v>0</v>
      </c>
    </row>
    <row r="337" spans="1:12">
      <c r="A337" s="1"/>
      <c r="B337" s="1">
        <v>872959</v>
      </c>
      <c r="C337" s="1" t="s">
        <v>1068</v>
      </c>
      <c r="D337" s="1"/>
      <c r="E337" s="3" t="s">
        <v>1069</v>
      </c>
      <c r="F337" s="1" t="s">
        <v>1070</v>
      </c>
      <c r="G337" s="1" t="s">
        <v>14</v>
      </c>
      <c r="H337" s="1" t="s">
        <v>14</v>
      </c>
      <c r="I337" s="1" t="s">
        <v>14</v>
      </c>
      <c r="J337" s="1" t="s">
        <v>15</v>
      </c>
      <c r="K337" s="2"/>
      <c r="L337" s="5">
        <f>K337*75.53</f>
        <v>0</v>
      </c>
    </row>
    <row r="338" spans="1:12">
      <c r="A338" s="1"/>
      <c r="B338" s="1">
        <v>872960</v>
      </c>
      <c r="C338" s="1" t="s">
        <v>1071</v>
      </c>
      <c r="D338" s="1"/>
      <c r="E338" s="3" t="s">
        <v>1072</v>
      </c>
      <c r="F338" s="1" t="s">
        <v>1073</v>
      </c>
      <c r="G338" s="1" t="s">
        <v>14</v>
      </c>
      <c r="H338" s="1" t="s">
        <v>14</v>
      </c>
      <c r="I338" s="1" t="s">
        <v>14</v>
      </c>
      <c r="J338" s="1" t="s">
        <v>15</v>
      </c>
      <c r="K338" s="2"/>
      <c r="L338" s="5">
        <f>K338*99.32</f>
        <v>0</v>
      </c>
    </row>
    <row r="339" spans="1:12">
      <c r="A339" s="1"/>
      <c r="B339" s="1">
        <v>872961</v>
      </c>
      <c r="C339" s="1" t="s">
        <v>1074</v>
      </c>
      <c r="D339" s="1"/>
      <c r="E339" s="3" t="s">
        <v>1075</v>
      </c>
      <c r="F339" s="1" t="s">
        <v>1076</v>
      </c>
      <c r="G339" s="1" t="s">
        <v>14</v>
      </c>
      <c r="H339" s="1" t="s">
        <v>14</v>
      </c>
      <c r="I339" s="1" t="s">
        <v>14</v>
      </c>
      <c r="J339" s="1" t="s">
        <v>15</v>
      </c>
      <c r="K339" s="2"/>
      <c r="L339" s="5">
        <f>K339*212.12</f>
        <v>0</v>
      </c>
    </row>
    <row r="340" spans="1:12">
      <c r="A340" s="1"/>
      <c r="B340" s="1">
        <v>872962</v>
      </c>
      <c r="C340" s="1" t="s">
        <v>1077</v>
      </c>
      <c r="D340" s="1"/>
      <c r="E340" s="3" t="s">
        <v>1078</v>
      </c>
      <c r="F340" s="1" t="s">
        <v>1079</v>
      </c>
      <c r="G340" s="1" t="s">
        <v>14</v>
      </c>
      <c r="H340" s="1" t="s">
        <v>14</v>
      </c>
      <c r="I340" s="1" t="s">
        <v>14</v>
      </c>
      <c r="J340" s="1" t="s">
        <v>15</v>
      </c>
      <c r="K340" s="2"/>
      <c r="L340" s="5">
        <f>K340*301.14</f>
        <v>0</v>
      </c>
    </row>
    <row r="341" spans="1:12">
      <c r="A341" s="1"/>
      <c r="B341" s="1">
        <v>872963</v>
      </c>
      <c r="C341" s="1" t="s">
        <v>1080</v>
      </c>
      <c r="D341" s="1"/>
      <c r="E341" s="3" t="s">
        <v>1081</v>
      </c>
      <c r="F341" s="1" t="s">
        <v>1082</v>
      </c>
      <c r="G341" s="1" t="s">
        <v>14</v>
      </c>
      <c r="H341" s="1" t="s">
        <v>14</v>
      </c>
      <c r="I341" s="1" t="s">
        <v>14</v>
      </c>
      <c r="J341" s="1" t="s">
        <v>15</v>
      </c>
      <c r="K341" s="2"/>
      <c r="L341" s="5">
        <f>K341*476.52</f>
        <v>0</v>
      </c>
    </row>
    <row r="342" spans="1:12">
      <c r="A342" s="1"/>
      <c r="B342" s="1">
        <v>872964</v>
      </c>
      <c r="C342" s="1" t="s">
        <v>1083</v>
      </c>
      <c r="D342" s="1"/>
      <c r="E342" s="3" t="s">
        <v>1084</v>
      </c>
      <c r="F342" s="1" t="s">
        <v>1085</v>
      </c>
      <c r="G342" s="1" t="s">
        <v>14</v>
      </c>
      <c r="H342" s="1" t="s">
        <v>14</v>
      </c>
      <c r="I342" s="1" t="s">
        <v>14</v>
      </c>
      <c r="J342" s="1" t="s">
        <v>15</v>
      </c>
      <c r="K342" s="2"/>
      <c r="L342" s="5">
        <f>K342*218.51</f>
        <v>0</v>
      </c>
    </row>
    <row r="343" spans="1:12">
      <c r="A343" s="1"/>
      <c r="B343" s="1">
        <v>872965</v>
      </c>
      <c r="C343" s="1" t="s">
        <v>1086</v>
      </c>
      <c r="D343" s="1"/>
      <c r="E343" s="3" t="s">
        <v>1087</v>
      </c>
      <c r="F343" s="1" t="s">
        <v>1088</v>
      </c>
      <c r="G343" s="1" t="s">
        <v>14</v>
      </c>
      <c r="H343" s="1" t="s">
        <v>14</v>
      </c>
      <c r="I343" s="1" t="s">
        <v>14</v>
      </c>
      <c r="J343" s="1" t="s">
        <v>15</v>
      </c>
      <c r="K343" s="2"/>
      <c r="L343" s="5">
        <f>K343*302.72</f>
        <v>0</v>
      </c>
    </row>
    <row r="344" spans="1:12">
      <c r="A344" s="1"/>
      <c r="B344" s="1">
        <v>872966</v>
      </c>
      <c r="C344" s="1" t="s">
        <v>1089</v>
      </c>
      <c r="D344" s="1"/>
      <c r="E344" s="3" t="s">
        <v>1090</v>
      </c>
      <c r="F344" s="1" t="s">
        <v>1091</v>
      </c>
      <c r="G344" s="1" t="s">
        <v>14</v>
      </c>
      <c r="H344" s="1" t="s">
        <v>14</v>
      </c>
      <c r="I344" s="1" t="s">
        <v>14</v>
      </c>
      <c r="J344" s="1" t="s">
        <v>15</v>
      </c>
      <c r="K344" s="2"/>
      <c r="L344" s="5">
        <f>K344*498.99</f>
        <v>0</v>
      </c>
    </row>
    <row r="345" spans="1:12">
      <c r="A345" s="1"/>
      <c r="B345" s="1">
        <v>872967</v>
      </c>
      <c r="C345" s="1" t="s">
        <v>1092</v>
      </c>
      <c r="D345" s="1"/>
      <c r="E345" s="3" t="s">
        <v>1093</v>
      </c>
      <c r="F345" s="1" t="s">
        <v>1094</v>
      </c>
      <c r="G345" s="1" t="s">
        <v>14</v>
      </c>
      <c r="H345" s="1" t="s">
        <v>14</v>
      </c>
      <c r="I345" s="1" t="s">
        <v>14</v>
      </c>
      <c r="J345" s="1" t="s">
        <v>15</v>
      </c>
      <c r="K345" s="2"/>
      <c r="L345" s="5">
        <f>K345*779.14</f>
        <v>0</v>
      </c>
    </row>
    <row r="346" spans="1:12">
      <c r="A346" s="1"/>
      <c r="B346" s="1">
        <v>872968</v>
      </c>
      <c r="C346" s="1" t="s">
        <v>1095</v>
      </c>
      <c r="D346" s="1"/>
      <c r="E346" s="3" t="s">
        <v>1096</v>
      </c>
      <c r="F346" s="1" t="s">
        <v>1097</v>
      </c>
      <c r="G346" s="1" t="s">
        <v>14</v>
      </c>
      <c r="H346" s="1" t="s">
        <v>14</v>
      </c>
      <c r="I346" s="1" t="s">
        <v>14</v>
      </c>
      <c r="J346" s="1" t="s">
        <v>15</v>
      </c>
      <c r="K346" s="2"/>
      <c r="L346" s="5">
        <f>K346*10.61</f>
        <v>0</v>
      </c>
    </row>
    <row r="347" spans="1:12">
      <c r="A347" s="1"/>
      <c r="B347" s="1">
        <v>872969</v>
      </c>
      <c r="C347" s="1" t="s">
        <v>1098</v>
      </c>
      <c r="D347" s="1"/>
      <c r="E347" s="3" t="s">
        <v>1099</v>
      </c>
      <c r="F347" s="1" t="s">
        <v>1100</v>
      </c>
      <c r="G347" s="1" t="s">
        <v>14</v>
      </c>
      <c r="H347" s="1" t="s">
        <v>14</v>
      </c>
      <c r="I347" s="1" t="s">
        <v>14</v>
      </c>
      <c r="J347" s="1" t="s">
        <v>15</v>
      </c>
      <c r="K347" s="2"/>
      <c r="L347" s="5">
        <f>K347*20.47</f>
        <v>0</v>
      </c>
    </row>
    <row r="348" spans="1:12">
      <c r="A348" s="1"/>
      <c r="B348" s="1">
        <v>872970</v>
      </c>
      <c r="C348" s="1" t="s">
        <v>1101</v>
      </c>
      <c r="D348" s="1"/>
      <c r="E348" s="3" t="s">
        <v>1102</v>
      </c>
      <c r="F348" s="1" t="s">
        <v>1103</v>
      </c>
      <c r="G348" s="1" t="s">
        <v>14</v>
      </c>
      <c r="H348" s="1" t="s">
        <v>14</v>
      </c>
      <c r="I348" s="1" t="s">
        <v>14</v>
      </c>
      <c r="J348" s="1" t="s">
        <v>15</v>
      </c>
      <c r="K348" s="2"/>
      <c r="L348" s="5">
        <f>K348*28.81</f>
        <v>0</v>
      </c>
    </row>
    <row r="349" spans="1:12">
      <c r="A349" s="1"/>
      <c r="B349" s="1">
        <v>872971</v>
      </c>
      <c r="C349" s="1" t="s">
        <v>1104</v>
      </c>
      <c r="D349" s="1"/>
      <c r="E349" s="3" t="s">
        <v>1105</v>
      </c>
      <c r="F349" s="1" t="s">
        <v>1106</v>
      </c>
      <c r="G349" s="1" t="s">
        <v>14</v>
      </c>
      <c r="H349" s="1" t="s">
        <v>14</v>
      </c>
      <c r="I349" s="1" t="s">
        <v>14</v>
      </c>
      <c r="J349" s="1" t="s">
        <v>15</v>
      </c>
      <c r="K349" s="2"/>
      <c r="L349" s="5">
        <f>K349*617.80</f>
        <v>0</v>
      </c>
    </row>
    <row r="350" spans="1:12">
      <c r="A350" s="1"/>
      <c r="B350" s="1">
        <v>872972</v>
      </c>
      <c r="C350" s="1" t="s">
        <v>1107</v>
      </c>
      <c r="D350" s="1"/>
      <c r="E350" s="3" t="s">
        <v>1108</v>
      </c>
      <c r="F350" s="1" t="s">
        <v>1109</v>
      </c>
      <c r="G350" s="1" t="s">
        <v>14</v>
      </c>
      <c r="H350" s="1" t="s">
        <v>14</v>
      </c>
      <c r="I350" s="1" t="s">
        <v>14</v>
      </c>
      <c r="J350" s="1" t="s">
        <v>15</v>
      </c>
      <c r="K350" s="2"/>
      <c r="L350" s="5">
        <f>K350*787.16</f>
        <v>0</v>
      </c>
    </row>
    <row r="351" spans="1:12">
      <c r="A351" s="1"/>
      <c r="B351" s="1">
        <v>872973</v>
      </c>
      <c r="C351" s="1" t="s">
        <v>1110</v>
      </c>
      <c r="D351" s="1"/>
      <c r="E351" s="3" t="s">
        <v>1111</v>
      </c>
      <c r="F351" s="1" t="s">
        <v>1112</v>
      </c>
      <c r="G351" s="1" t="s">
        <v>14</v>
      </c>
      <c r="H351" s="1" t="s">
        <v>14</v>
      </c>
      <c r="I351" s="1" t="s">
        <v>14</v>
      </c>
      <c r="J351" s="1" t="s">
        <v>15</v>
      </c>
      <c r="K351" s="2"/>
      <c r="L351" s="5">
        <f>K351*605.87</f>
        <v>0</v>
      </c>
    </row>
    <row r="352" spans="1:12">
      <c r="A352" s="1"/>
      <c r="B352" s="1">
        <v>872974</v>
      </c>
      <c r="C352" s="1" t="s">
        <v>1113</v>
      </c>
      <c r="D352" s="1"/>
      <c r="E352" s="3" t="s">
        <v>1114</v>
      </c>
      <c r="F352" s="1" t="s">
        <v>1115</v>
      </c>
      <c r="G352" s="1" t="s">
        <v>14</v>
      </c>
      <c r="H352" s="1" t="s">
        <v>14</v>
      </c>
      <c r="I352" s="1" t="s">
        <v>14</v>
      </c>
      <c r="J352" s="1" t="s">
        <v>15</v>
      </c>
      <c r="K352" s="2"/>
      <c r="L352" s="5">
        <f>K352*857.52</f>
        <v>0</v>
      </c>
    </row>
    <row r="353" spans="1:12">
      <c r="A353" s="1"/>
      <c r="B353" s="1">
        <v>872975</v>
      </c>
      <c r="C353" s="1" t="s">
        <v>1116</v>
      </c>
      <c r="D353" s="1"/>
      <c r="E353" s="3" t="s">
        <v>1117</v>
      </c>
      <c r="F353" s="1" t="s">
        <v>1118</v>
      </c>
      <c r="G353" s="1" t="s">
        <v>14</v>
      </c>
      <c r="H353" s="1" t="s">
        <v>14</v>
      </c>
      <c r="I353" s="1" t="s">
        <v>14</v>
      </c>
      <c r="J353" s="1" t="s">
        <v>15</v>
      </c>
      <c r="K353" s="2"/>
      <c r="L353" s="5">
        <f>K353*1061.47</f>
        <v>0</v>
      </c>
    </row>
    <row r="354" spans="1:12">
      <c r="A354" s="1"/>
      <c r="B354" s="1">
        <v>872976</v>
      </c>
      <c r="C354" s="1" t="s">
        <v>1119</v>
      </c>
      <c r="D354" s="1"/>
      <c r="E354" s="3" t="s">
        <v>1120</v>
      </c>
      <c r="F354" s="1" t="s">
        <v>1121</v>
      </c>
      <c r="G354" s="1" t="s">
        <v>14</v>
      </c>
      <c r="H354" s="1" t="s">
        <v>14</v>
      </c>
      <c r="I354" s="1" t="s">
        <v>14</v>
      </c>
      <c r="J354" s="1" t="s">
        <v>15</v>
      </c>
      <c r="K354" s="2"/>
      <c r="L354" s="5">
        <f>K354*1168.80</f>
        <v>0</v>
      </c>
    </row>
    <row r="355" spans="1:12">
      <c r="A355" s="1"/>
      <c r="B355" s="1">
        <v>872977</v>
      </c>
      <c r="C355" s="1" t="s">
        <v>1122</v>
      </c>
      <c r="D355" s="1"/>
      <c r="E355" s="3" t="s">
        <v>1123</v>
      </c>
      <c r="F355" s="1" t="s">
        <v>1124</v>
      </c>
      <c r="G355" s="1" t="s">
        <v>14</v>
      </c>
      <c r="H355" s="1" t="s">
        <v>14</v>
      </c>
      <c r="I355" s="1" t="s">
        <v>14</v>
      </c>
      <c r="J355" s="1" t="s">
        <v>15</v>
      </c>
      <c r="K355" s="2"/>
      <c r="L355" s="5">
        <f>K355*1049.54</f>
        <v>0</v>
      </c>
    </row>
    <row r="356" spans="1:12">
      <c r="A356" s="1"/>
      <c r="B356" s="1">
        <v>872978</v>
      </c>
      <c r="C356" s="1" t="s">
        <v>1125</v>
      </c>
      <c r="D356" s="1"/>
      <c r="E356" s="3" t="s">
        <v>1126</v>
      </c>
      <c r="F356" s="1" t="s">
        <v>1127</v>
      </c>
      <c r="G356" s="1" t="s">
        <v>14</v>
      </c>
      <c r="H356" s="1" t="s">
        <v>14</v>
      </c>
      <c r="I356" s="1" t="s">
        <v>14</v>
      </c>
      <c r="J356" s="1" t="s">
        <v>15</v>
      </c>
      <c r="K356" s="2"/>
      <c r="L356" s="5">
        <f>K356*1156.88</f>
        <v>0</v>
      </c>
    </row>
    <row r="357" spans="1:12">
      <c r="A357" s="1"/>
      <c r="B357" s="1">
        <v>872979</v>
      </c>
      <c r="C357" s="1" t="s">
        <v>1128</v>
      </c>
      <c r="D357" s="1"/>
      <c r="E357" s="3" t="s">
        <v>1129</v>
      </c>
      <c r="F357" s="1" t="s">
        <v>1130</v>
      </c>
      <c r="G357" s="1" t="s">
        <v>14</v>
      </c>
      <c r="H357" s="1" t="s">
        <v>14</v>
      </c>
      <c r="I357" s="1" t="s">
        <v>14</v>
      </c>
      <c r="J357" s="1" t="s">
        <v>15</v>
      </c>
      <c r="K357" s="2"/>
      <c r="L357" s="5">
        <f>K357*1621.50</f>
        <v>0</v>
      </c>
    </row>
    <row r="358" spans="1:12">
      <c r="A358" s="1"/>
      <c r="B358" s="1">
        <v>872980</v>
      </c>
      <c r="C358" s="1" t="s">
        <v>1131</v>
      </c>
      <c r="D358" s="1"/>
      <c r="E358" s="3" t="s">
        <v>1132</v>
      </c>
      <c r="F358" s="1" t="s">
        <v>1133</v>
      </c>
      <c r="G358" s="1" t="s">
        <v>14</v>
      </c>
      <c r="H358" s="1" t="s">
        <v>14</v>
      </c>
      <c r="I358" s="1" t="s">
        <v>14</v>
      </c>
      <c r="J358" s="1" t="s">
        <v>15</v>
      </c>
      <c r="K358" s="2"/>
      <c r="L358" s="5">
        <f>K358*2529.88</f>
        <v>0</v>
      </c>
    </row>
    <row r="359" spans="1:12">
      <c r="A359" s="1"/>
      <c r="B359" s="1">
        <v>872981</v>
      </c>
      <c r="C359" s="1" t="s">
        <v>1134</v>
      </c>
      <c r="D359" s="1"/>
      <c r="E359" s="3" t="s">
        <v>1135</v>
      </c>
      <c r="F359" s="1" t="s">
        <v>1136</v>
      </c>
      <c r="G359" s="1" t="s">
        <v>14</v>
      </c>
      <c r="H359" s="1" t="s">
        <v>14</v>
      </c>
      <c r="I359" s="1" t="s">
        <v>14</v>
      </c>
      <c r="J359" s="1" t="s">
        <v>15</v>
      </c>
      <c r="K359" s="2"/>
      <c r="L359" s="5">
        <f>K359*1608.12</f>
        <v>0</v>
      </c>
    </row>
    <row r="360" spans="1:12">
      <c r="A360" s="1"/>
      <c r="B360" s="1">
        <v>872982</v>
      </c>
      <c r="C360" s="1" t="s">
        <v>1137</v>
      </c>
      <c r="D360" s="1"/>
      <c r="E360" s="3" t="s">
        <v>1138</v>
      </c>
      <c r="F360" s="1" t="s">
        <v>1139</v>
      </c>
      <c r="G360" s="1" t="s">
        <v>14</v>
      </c>
      <c r="H360" s="1" t="s">
        <v>14</v>
      </c>
      <c r="I360" s="1" t="s">
        <v>14</v>
      </c>
      <c r="J360" s="1" t="s">
        <v>15</v>
      </c>
      <c r="K360" s="2"/>
      <c r="L360" s="5">
        <f>K360*2576.02</f>
        <v>0</v>
      </c>
    </row>
    <row r="361" spans="1:12">
      <c r="A361" s="1"/>
      <c r="B361" s="1">
        <v>872983</v>
      </c>
      <c r="C361" s="1" t="s">
        <v>1140</v>
      </c>
      <c r="D361" s="1"/>
      <c r="E361" s="3" t="s">
        <v>1141</v>
      </c>
      <c r="F361" s="1" t="s">
        <v>1142</v>
      </c>
      <c r="G361" s="1" t="s">
        <v>14</v>
      </c>
      <c r="H361" s="1" t="s">
        <v>14</v>
      </c>
      <c r="I361" s="1" t="s">
        <v>14</v>
      </c>
      <c r="J361" s="1" t="s">
        <v>15</v>
      </c>
      <c r="K361" s="2"/>
      <c r="L361" s="5">
        <f>K361*1330.64</f>
        <v>0</v>
      </c>
    </row>
    <row r="362" spans="1:12">
      <c r="A362" s="1"/>
      <c r="B362" s="1">
        <v>872984</v>
      </c>
      <c r="C362" s="1" t="s">
        <v>1143</v>
      </c>
      <c r="D362" s="1"/>
      <c r="E362" s="3" t="s">
        <v>1144</v>
      </c>
      <c r="F362" s="1" t="s">
        <v>1145</v>
      </c>
      <c r="G362" s="1" t="s">
        <v>14</v>
      </c>
      <c r="H362" s="1" t="s">
        <v>14</v>
      </c>
      <c r="I362" s="1" t="s">
        <v>14</v>
      </c>
      <c r="J362" s="1" t="s">
        <v>15</v>
      </c>
      <c r="K362" s="2"/>
      <c r="L362" s="5">
        <f>K362*1883.81</f>
        <v>0</v>
      </c>
    </row>
    <row r="363" spans="1:12">
      <c r="A363" s="1"/>
      <c r="B363" s="1">
        <v>872985</v>
      </c>
      <c r="C363" s="1" t="s">
        <v>1146</v>
      </c>
      <c r="D363" s="1"/>
      <c r="E363" s="3" t="s">
        <v>1147</v>
      </c>
      <c r="F363" s="1" t="s">
        <v>1148</v>
      </c>
      <c r="G363" s="1" t="s">
        <v>14</v>
      </c>
      <c r="H363" s="1" t="s">
        <v>14</v>
      </c>
      <c r="I363" s="1" t="s">
        <v>14</v>
      </c>
      <c r="J363" s="1" t="s">
        <v>15</v>
      </c>
      <c r="K363" s="2"/>
      <c r="L363" s="5">
        <f>K363*1189.71</f>
        <v>0</v>
      </c>
    </row>
    <row r="364" spans="1:12">
      <c r="A364" s="1"/>
      <c r="B364" s="1">
        <v>872986</v>
      </c>
      <c r="C364" s="1" t="s">
        <v>1149</v>
      </c>
      <c r="D364" s="1"/>
      <c r="E364" s="3" t="s">
        <v>1150</v>
      </c>
      <c r="F364" s="1" t="s">
        <v>1151</v>
      </c>
      <c r="G364" s="1" t="s">
        <v>14</v>
      </c>
      <c r="H364" s="1" t="s">
        <v>14</v>
      </c>
      <c r="I364" s="1" t="s">
        <v>14</v>
      </c>
      <c r="J364" s="1" t="s">
        <v>15</v>
      </c>
      <c r="K364" s="2"/>
      <c r="L364" s="5">
        <f>K364*1937.48</f>
        <v>0</v>
      </c>
    </row>
    <row r="365" spans="1:12">
      <c r="A365" s="1"/>
      <c r="B365" s="1">
        <v>872987</v>
      </c>
      <c r="C365" s="1" t="s">
        <v>1152</v>
      </c>
      <c r="D365" s="1"/>
      <c r="E365" s="3" t="s">
        <v>1153</v>
      </c>
      <c r="F365" s="1" t="s">
        <v>1154</v>
      </c>
      <c r="G365" s="1" t="s">
        <v>14</v>
      </c>
      <c r="H365" s="1" t="s">
        <v>14</v>
      </c>
      <c r="I365" s="1" t="s">
        <v>14</v>
      </c>
      <c r="J365" s="1" t="s">
        <v>15</v>
      </c>
      <c r="K365" s="2"/>
      <c r="L365" s="5">
        <f>K365*1361.06</f>
        <v>0</v>
      </c>
    </row>
    <row r="366" spans="1:12">
      <c r="A366" s="1"/>
      <c r="B366" s="1">
        <v>872988</v>
      </c>
      <c r="C366" s="1" t="s">
        <v>1155</v>
      </c>
      <c r="D366" s="1"/>
      <c r="E366" s="3" t="s">
        <v>1156</v>
      </c>
      <c r="F366" s="1" t="s">
        <v>1157</v>
      </c>
      <c r="G366" s="1" t="s">
        <v>14</v>
      </c>
      <c r="H366" s="1" t="s">
        <v>14</v>
      </c>
      <c r="I366" s="1" t="s">
        <v>14</v>
      </c>
      <c r="J366" s="1" t="s">
        <v>15</v>
      </c>
      <c r="K366" s="2"/>
      <c r="L366" s="5">
        <f>K366*1704.55</f>
        <v>0</v>
      </c>
    </row>
    <row r="367" spans="1:12">
      <c r="A367" s="1"/>
      <c r="B367" s="1">
        <v>872989</v>
      </c>
      <c r="C367" s="1" t="s">
        <v>1158</v>
      </c>
      <c r="D367" s="1"/>
      <c r="E367" s="3" t="s">
        <v>1159</v>
      </c>
      <c r="F367" s="1" t="s">
        <v>1160</v>
      </c>
      <c r="G367" s="1" t="s">
        <v>14</v>
      </c>
      <c r="H367" s="1" t="s">
        <v>14</v>
      </c>
      <c r="I367" s="1" t="s">
        <v>14</v>
      </c>
      <c r="J367" s="1" t="s">
        <v>15</v>
      </c>
      <c r="K367" s="2"/>
      <c r="L367" s="5">
        <f>K367*1097.69</f>
        <v>0</v>
      </c>
    </row>
    <row r="368" spans="1:12">
      <c r="A368" s="1"/>
      <c r="B368" s="1">
        <v>872990</v>
      </c>
      <c r="C368" s="1" t="s">
        <v>1161</v>
      </c>
      <c r="D368" s="1"/>
      <c r="E368" s="3" t="s">
        <v>1162</v>
      </c>
      <c r="F368" s="1" t="s">
        <v>1163</v>
      </c>
      <c r="G368" s="1" t="s">
        <v>14</v>
      </c>
      <c r="H368" s="1" t="s">
        <v>14</v>
      </c>
      <c r="I368" s="1" t="s">
        <v>14</v>
      </c>
      <c r="J368" s="1" t="s">
        <v>15</v>
      </c>
      <c r="K368" s="2"/>
      <c r="L368" s="5">
        <f>K368*1467.30</f>
        <v>0</v>
      </c>
    </row>
    <row r="369" spans="1:12">
      <c r="A369" s="1"/>
      <c r="B369" s="1">
        <v>872991</v>
      </c>
      <c r="C369" s="1" t="s">
        <v>1164</v>
      </c>
      <c r="D369" s="1"/>
      <c r="E369" s="3" t="s">
        <v>1165</v>
      </c>
      <c r="F369" s="1" t="s">
        <v>1166</v>
      </c>
      <c r="G369" s="1" t="s">
        <v>14</v>
      </c>
      <c r="H369" s="1" t="s">
        <v>14</v>
      </c>
      <c r="I369" s="1" t="s">
        <v>14</v>
      </c>
      <c r="J369" s="1" t="s">
        <v>15</v>
      </c>
      <c r="K369" s="2"/>
      <c r="L369" s="5">
        <f>K369*5.13</f>
        <v>0</v>
      </c>
    </row>
    <row r="370" spans="1:12">
      <c r="A370" s="1"/>
      <c r="B370" s="1">
        <v>872992</v>
      </c>
      <c r="C370" s="1" t="s">
        <v>1167</v>
      </c>
      <c r="D370" s="1" t="s">
        <v>1168</v>
      </c>
      <c r="E370" s="3" t="s">
        <v>1169</v>
      </c>
      <c r="F370" s="1" t="s">
        <v>1170</v>
      </c>
      <c r="G370" s="1" t="s">
        <v>14</v>
      </c>
      <c r="H370" s="1" t="s">
        <v>14</v>
      </c>
      <c r="I370" s="1" t="s">
        <v>14</v>
      </c>
      <c r="J370" s="1" t="s">
        <v>15</v>
      </c>
      <c r="K370" s="2"/>
      <c r="L370" s="5">
        <f>K370*7.83</f>
        <v>0</v>
      </c>
    </row>
    <row r="371" spans="1:12">
      <c r="A371" s="1"/>
      <c r="B371" s="1">
        <v>872993</v>
      </c>
      <c r="C371" s="1" t="s">
        <v>1171</v>
      </c>
      <c r="D371" s="1"/>
      <c r="E371" s="3" t="s">
        <v>1172</v>
      </c>
      <c r="F371" s="1" t="s">
        <v>1173</v>
      </c>
      <c r="G371" s="1" t="s">
        <v>14</v>
      </c>
      <c r="H371" s="1" t="s">
        <v>14</v>
      </c>
      <c r="I371" s="1" t="s">
        <v>14</v>
      </c>
      <c r="J371" s="1" t="s">
        <v>15</v>
      </c>
      <c r="K371" s="2"/>
      <c r="L371" s="5">
        <f>K371*14.00</f>
        <v>0</v>
      </c>
    </row>
    <row r="372" spans="1:12">
      <c r="A372" s="1"/>
      <c r="B372" s="1">
        <v>872994</v>
      </c>
      <c r="C372" s="1" t="s">
        <v>1174</v>
      </c>
      <c r="D372" s="1"/>
      <c r="E372" s="3" t="s">
        <v>1175</v>
      </c>
      <c r="F372" s="1" t="s">
        <v>1176</v>
      </c>
      <c r="G372" s="1" t="s">
        <v>14</v>
      </c>
      <c r="H372" s="1" t="s">
        <v>14</v>
      </c>
      <c r="I372" s="1" t="s">
        <v>14</v>
      </c>
      <c r="J372" s="1" t="s">
        <v>15</v>
      </c>
      <c r="K372" s="2"/>
      <c r="L372" s="5">
        <f>K372*33.79</f>
        <v>0</v>
      </c>
    </row>
    <row r="373" spans="1:12">
      <c r="A373" s="1"/>
      <c r="B373" s="1">
        <v>872995</v>
      </c>
      <c r="C373" s="1" t="s">
        <v>1177</v>
      </c>
      <c r="D373" s="1"/>
      <c r="E373" s="3" t="s">
        <v>1178</v>
      </c>
      <c r="F373" s="1" t="s">
        <v>1179</v>
      </c>
      <c r="G373" s="1" t="s">
        <v>14</v>
      </c>
      <c r="H373" s="1" t="s">
        <v>14</v>
      </c>
      <c r="I373" s="1" t="s">
        <v>14</v>
      </c>
      <c r="J373" s="1" t="s">
        <v>15</v>
      </c>
      <c r="K373" s="2"/>
      <c r="L373" s="5">
        <f>K373*59.55</f>
        <v>0</v>
      </c>
    </row>
    <row r="374" spans="1:12">
      <c r="A374" s="1"/>
      <c r="B374" s="1">
        <v>872996</v>
      </c>
      <c r="C374" s="1" t="s">
        <v>1180</v>
      </c>
      <c r="D374" s="1"/>
      <c r="E374" s="3" t="s">
        <v>1181</v>
      </c>
      <c r="F374" s="1" t="s">
        <v>1182</v>
      </c>
      <c r="G374" s="1" t="s">
        <v>14</v>
      </c>
      <c r="H374" s="1" t="s">
        <v>14</v>
      </c>
      <c r="I374" s="1" t="s">
        <v>14</v>
      </c>
      <c r="J374" s="1" t="s">
        <v>15</v>
      </c>
      <c r="K374" s="2"/>
      <c r="L374" s="5">
        <f>K374*101.12</f>
        <v>0</v>
      </c>
    </row>
    <row r="375" spans="1:12">
      <c r="A375" s="1"/>
      <c r="B375" s="1">
        <v>872997</v>
      </c>
      <c r="C375" s="1" t="s">
        <v>1183</v>
      </c>
      <c r="D375" s="1"/>
      <c r="E375" s="3" t="s">
        <v>1184</v>
      </c>
      <c r="F375" s="1" t="s">
        <v>1185</v>
      </c>
      <c r="G375" s="1" t="s">
        <v>14</v>
      </c>
      <c r="H375" s="1" t="s">
        <v>14</v>
      </c>
      <c r="I375" s="1" t="s">
        <v>14</v>
      </c>
      <c r="J375" s="1" t="s">
        <v>15</v>
      </c>
      <c r="K375" s="2"/>
      <c r="L375" s="5">
        <f>K375*213.77</f>
        <v>0</v>
      </c>
    </row>
    <row r="376" spans="1:12">
      <c r="A376" s="1"/>
      <c r="B376" s="1">
        <v>872998</v>
      </c>
      <c r="C376" s="1" t="s">
        <v>1186</v>
      </c>
      <c r="D376" s="1"/>
      <c r="E376" s="3" t="s">
        <v>1187</v>
      </c>
      <c r="F376" s="1" t="s">
        <v>1188</v>
      </c>
      <c r="G376" s="1" t="s">
        <v>14</v>
      </c>
      <c r="H376" s="1" t="s">
        <v>14</v>
      </c>
      <c r="I376" s="1" t="s">
        <v>14</v>
      </c>
      <c r="J376" s="1" t="s">
        <v>15</v>
      </c>
      <c r="K376" s="2"/>
      <c r="L376" s="5">
        <f>K376*279.95</f>
        <v>0</v>
      </c>
    </row>
    <row r="377" spans="1:12">
      <c r="A377" s="1"/>
      <c r="B377" s="1">
        <v>872999</v>
      </c>
      <c r="C377" s="1" t="s">
        <v>1189</v>
      </c>
      <c r="D377" s="1"/>
      <c r="E377" s="3" t="s">
        <v>1190</v>
      </c>
      <c r="F377" s="1" t="s">
        <v>1191</v>
      </c>
      <c r="G377" s="1" t="s">
        <v>14</v>
      </c>
      <c r="H377" s="1" t="s">
        <v>14</v>
      </c>
      <c r="I377" s="1" t="s">
        <v>14</v>
      </c>
      <c r="J377" s="1" t="s">
        <v>15</v>
      </c>
      <c r="K377" s="2"/>
      <c r="L377" s="5">
        <f>K377*463.46</f>
        <v>0</v>
      </c>
    </row>
    <row r="378" spans="1:12">
      <c r="A378" s="1"/>
      <c r="B378" s="1">
        <v>873000</v>
      </c>
      <c r="C378" s="1" t="s">
        <v>1192</v>
      </c>
      <c r="D378" s="1"/>
      <c r="E378" s="3" t="s">
        <v>1193</v>
      </c>
      <c r="F378" s="1" t="s">
        <v>1194</v>
      </c>
      <c r="G378" s="1" t="s">
        <v>14</v>
      </c>
      <c r="H378" s="1" t="s">
        <v>14</v>
      </c>
      <c r="I378" s="1" t="s">
        <v>14</v>
      </c>
      <c r="J378" s="1" t="s">
        <v>15</v>
      </c>
      <c r="K378" s="2"/>
      <c r="L378" s="5">
        <f>K378*873.45</f>
        <v>0</v>
      </c>
    </row>
    <row r="379" spans="1:12">
      <c r="A379" s="1"/>
      <c r="B379" s="1">
        <v>873001</v>
      </c>
      <c r="C379" s="1" t="s">
        <v>1195</v>
      </c>
      <c r="D379" s="1"/>
      <c r="E379" s="3" t="s">
        <v>1196</v>
      </c>
      <c r="F379" s="1" t="s">
        <v>1197</v>
      </c>
      <c r="G379" s="1" t="s">
        <v>14</v>
      </c>
      <c r="H379" s="1" t="s">
        <v>14</v>
      </c>
      <c r="I379" s="1" t="s">
        <v>14</v>
      </c>
      <c r="J379" s="1" t="s">
        <v>15</v>
      </c>
      <c r="K379" s="2"/>
      <c r="L379" s="5">
        <f>K379*1221.39</f>
        <v>0</v>
      </c>
    </row>
    <row r="380" spans="1:12">
      <c r="A380" s="1"/>
      <c r="B380" s="1">
        <v>873002</v>
      </c>
      <c r="C380" s="1" t="s">
        <v>1198</v>
      </c>
      <c r="D380" s="1"/>
      <c r="E380" s="3" t="s">
        <v>1199</v>
      </c>
      <c r="F380" s="1" t="s">
        <v>1200</v>
      </c>
      <c r="G380" s="1" t="s">
        <v>14</v>
      </c>
      <c r="H380" s="1" t="s">
        <v>14</v>
      </c>
      <c r="I380" s="1" t="s">
        <v>14</v>
      </c>
      <c r="J380" s="1" t="s">
        <v>15</v>
      </c>
      <c r="K380" s="2"/>
      <c r="L380" s="5">
        <f>K380*5.01</f>
        <v>0</v>
      </c>
    </row>
    <row r="381" spans="1:12">
      <c r="A381" s="1"/>
      <c r="B381" s="1">
        <v>873003</v>
      </c>
      <c r="C381" s="1" t="s">
        <v>1201</v>
      </c>
      <c r="D381" s="1"/>
      <c r="E381" s="3" t="s">
        <v>1202</v>
      </c>
      <c r="F381" s="1" t="s">
        <v>1203</v>
      </c>
      <c r="G381" s="1" t="s">
        <v>14</v>
      </c>
      <c r="H381" s="1" t="s">
        <v>14</v>
      </c>
      <c r="I381" s="1" t="s">
        <v>14</v>
      </c>
      <c r="J381" s="1" t="s">
        <v>15</v>
      </c>
      <c r="K381" s="2"/>
      <c r="L381" s="5">
        <f>K381*7.90</f>
        <v>0</v>
      </c>
    </row>
    <row r="382" spans="1:12">
      <c r="A382" s="1"/>
      <c r="B382" s="1">
        <v>873004</v>
      </c>
      <c r="C382" s="1" t="s">
        <v>1204</v>
      </c>
      <c r="D382" s="1"/>
      <c r="E382" s="3" t="s">
        <v>1205</v>
      </c>
      <c r="F382" s="1" t="s">
        <v>1206</v>
      </c>
      <c r="G382" s="1" t="s">
        <v>14</v>
      </c>
      <c r="H382" s="1" t="s">
        <v>14</v>
      </c>
      <c r="I382" s="1" t="s">
        <v>14</v>
      </c>
      <c r="J382" s="1" t="s">
        <v>15</v>
      </c>
      <c r="K382" s="2"/>
      <c r="L382" s="5">
        <f>K382*12.81</f>
        <v>0</v>
      </c>
    </row>
    <row r="383" spans="1:12">
      <c r="A383" s="1"/>
      <c r="B383" s="1">
        <v>873005</v>
      </c>
      <c r="C383" s="1" t="s">
        <v>1207</v>
      </c>
      <c r="D383" s="1"/>
      <c r="E383" s="3" t="s">
        <v>1208</v>
      </c>
      <c r="F383" s="1" t="s">
        <v>1209</v>
      </c>
      <c r="G383" s="1" t="s">
        <v>14</v>
      </c>
      <c r="H383" s="1" t="s">
        <v>14</v>
      </c>
      <c r="I383" s="1" t="s">
        <v>14</v>
      </c>
      <c r="J383" s="1" t="s">
        <v>15</v>
      </c>
      <c r="K383" s="2"/>
      <c r="L383" s="5">
        <f>K383*30.04</f>
        <v>0</v>
      </c>
    </row>
    <row r="384" spans="1:12">
      <c r="A384" s="1"/>
      <c r="B384" s="1">
        <v>873006</v>
      </c>
      <c r="C384" s="1" t="s">
        <v>1210</v>
      </c>
      <c r="D384" s="1"/>
      <c r="E384" s="3" t="s">
        <v>1211</v>
      </c>
      <c r="F384" s="1" t="s">
        <v>1212</v>
      </c>
      <c r="G384" s="1" t="s">
        <v>14</v>
      </c>
      <c r="H384" s="1" t="s">
        <v>14</v>
      </c>
      <c r="I384" s="1" t="s">
        <v>14</v>
      </c>
      <c r="J384" s="1" t="s">
        <v>15</v>
      </c>
      <c r="K384" s="2"/>
      <c r="L384" s="5">
        <f>K384*36.25</f>
        <v>0</v>
      </c>
    </row>
    <row r="385" spans="1:12">
      <c r="A385" s="1"/>
      <c r="B385" s="1">
        <v>873007</v>
      </c>
      <c r="C385" s="1" t="s">
        <v>1213</v>
      </c>
      <c r="D385" s="1"/>
      <c r="E385" s="3" t="s">
        <v>1214</v>
      </c>
      <c r="F385" s="1" t="s">
        <v>1215</v>
      </c>
      <c r="G385" s="1" t="s">
        <v>14</v>
      </c>
      <c r="H385" s="1" t="s">
        <v>14</v>
      </c>
      <c r="I385" s="1" t="s">
        <v>14</v>
      </c>
      <c r="J385" s="1" t="s">
        <v>15</v>
      </c>
      <c r="K385" s="2"/>
      <c r="L385" s="5">
        <f>K385*64.83</f>
        <v>0</v>
      </c>
    </row>
    <row r="386" spans="1:12">
      <c r="A386" s="1"/>
      <c r="B386" s="1">
        <v>873008</v>
      </c>
      <c r="C386" s="1" t="s">
        <v>1216</v>
      </c>
      <c r="D386" s="1"/>
      <c r="E386" s="3" t="s">
        <v>1217</v>
      </c>
      <c r="F386" s="1" t="s">
        <v>1218</v>
      </c>
      <c r="G386" s="1" t="s">
        <v>14</v>
      </c>
      <c r="H386" s="1" t="s">
        <v>14</v>
      </c>
      <c r="I386" s="1" t="s">
        <v>14</v>
      </c>
      <c r="J386" s="1" t="s">
        <v>15</v>
      </c>
      <c r="K386" s="2"/>
      <c r="L386" s="5">
        <f>K386*83.58</f>
        <v>0</v>
      </c>
    </row>
    <row r="387" spans="1:12">
      <c r="A387" s="1"/>
      <c r="B387" s="1">
        <v>873009</v>
      </c>
      <c r="C387" s="1" t="s">
        <v>1219</v>
      </c>
      <c r="D387" s="1"/>
      <c r="E387" s="3" t="s">
        <v>1220</v>
      </c>
      <c r="F387" s="1" t="s">
        <v>1221</v>
      </c>
      <c r="G387" s="1" t="s">
        <v>14</v>
      </c>
      <c r="H387" s="1" t="s">
        <v>14</v>
      </c>
      <c r="I387" s="1" t="s">
        <v>14</v>
      </c>
      <c r="J387" s="1" t="s">
        <v>15</v>
      </c>
      <c r="K387" s="2"/>
      <c r="L387" s="5">
        <f>K387*169.07</f>
        <v>0</v>
      </c>
    </row>
    <row r="388" spans="1:12">
      <c r="A388" s="1"/>
      <c r="B388" s="1">
        <v>873010</v>
      </c>
      <c r="C388" s="1" t="s">
        <v>1222</v>
      </c>
      <c r="D388" s="1"/>
      <c r="E388" s="3" t="s">
        <v>1223</v>
      </c>
      <c r="F388" s="1" t="s">
        <v>1224</v>
      </c>
      <c r="G388" s="1" t="s">
        <v>14</v>
      </c>
      <c r="H388" s="1" t="s">
        <v>14</v>
      </c>
      <c r="I388" s="1" t="s">
        <v>14</v>
      </c>
      <c r="J388" s="1" t="s">
        <v>15</v>
      </c>
      <c r="K388" s="2"/>
      <c r="L388" s="5">
        <f>K388*36.92</f>
        <v>0</v>
      </c>
    </row>
    <row r="389" spans="1:12">
      <c r="A389" s="1"/>
      <c r="B389" s="1">
        <v>873011</v>
      </c>
      <c r="C389" s="1" t="s">
        <v>1225</v>
      </c>
      <c r="D389" s="1"/>
      <c r="E389" s="3" t="s">
        <v>1226</v>
      </c>
      <c r="F389" s="1" t="s">
        <v>1227</v>
      </c>
      <c r="G389" s="1" t="s">
        <v>14</v>
      </c>
      <c r="H389" s="1" t="s">
        <v>14</v>
      </c>
      <c r="I389" s="1" t="s">
        <v>14</v>
      </c>
      <c r="J389" s="1" t="s">
        <v>15</v>
      </c>
      <c r="K389" s="2"/>
      <c r="L389" s="5">
        <f>K389*53.83</f>
        <v>0</v>
      </c>
    </row>
    <row r="390" spans="1:12">
      <c r="A390" s="1"/>
      <c r="B390" s="1">
        <v>873012</v>
      </c>
      <c r="C390" s="1" t="s">
        <v>1228</v>
      </c>
      <c r="D390" s="1"/>
      <c r="E390" s="3" t="s">
        <v>1229</v>
      </c>
      <c r="F390" s="1" t="s">
        <v>1230</v>
      </c>
      <c r="G390" s="1" t="s">
        <v>14</v>
      </c>
      <c r="H390" s="1" t="s">
        <v>14</v>
      </c>
      <c r="I390" s="1" t="s">
        <v>14</v>
      </c>
      <c r="J390" s="1" t="s">
        <v>15</v>
      </c>
      <c r="K390" s="2"/>
      <c r="L390" s="5">
        <f>K390*95.01</f>
        <v>0</v>
      </c>
    </row>
    <row r="391" spans="1:12">
      <c r="A391" s="1"/>
      <c r="B391" s="1">
        <v>873013</v>
      </c>
      <c r="C391" s="1" t="s">
        <v>1231</v>
      </c>
      <c r="D391" s="1"/>
      <c r="E391" s="3" t="s">
        <v>1232</v>
      </c>
      <c r="F391" s="1" t="s">
        <v>1233</v>
      </c>
      <c r="G391" s="1" t="s">
        <v>14</v>
      </c>
      <c r="H391" s="1" t="s">
        <v>14</v>
      </c>
      <c r="I391" s="1" t="s">
        <v>14</v>
      </c>
      <c r="J391" s="1" t="s">
        <v>15</v>
      </c>
      <c r="K391" s="2"/>
      <c r="L391" s="5">
        <f>K391*228.82</f>
        <v>0</v>
      </c>
    </row>
    <row r="392" spans="1:12">
      <c r="A392" s="1"/>
      <c r="B392" s="1">
        <v>873014</v>
      </c>
      <c r="C392" s="1" t="s">
        <v>1234</v>
      </c>
      <c r="D392" s="1" t="s">
        <v>1235</v>
      </c>
      <c r="E392" s="3" t="s">
        <v>1236</v>
      </c>
      <c r="F392" s="1" t="s">
        <v>1237</v>
      </c>
      <c r="G392" s="1" t="s">
        <v>14</v>
      </c>
      <c r="H392" s="1" t="s">
        <v>14</v>
      </c>
      <c r="I392" s="1" t="s">
        <v>14</v>
      </c>
      <c r="J392" s="1" t="s">
        <v>15</v>
      </c>
      <c r="K392" s="2"/>
      <c r="L392" s="5">
        <f>K392*20.79</f>
        <v>0</v>
      </c>
    </row>
    <row r="393" spans="1:12">
      <c r="A393" s="1"/>
      <c r="B393" s="1">
        <v>873015</v>
      </c>
      <c r="C393" s="1" t="s">
        <v>1238</v>
      </c>
      <c r="D393" s="1"/>
      <c r="E393" s="3" t="s">
        <v>1239</v>
      </c>
      <c r="F393" s="1" t="s">
        <v>1240</v>
      </c>
      <c r="G393" s="1" t="s">
        <v>14</v>
      </c>
      <c r="H393" s="1" t="s">
        <v>14</v>
      </c>
      <c r="I393" s="1" t="s">
        <v>14</v>
      </c>
      <c r="J393" s="1" t="s">
        <v>15</v>
      </c>
      <c r="K393" s="2"/>
      <c r="L393" s="5">
        <f>K393*28.44</f>
        <v>0</v>
      </c>
    </row>
    <row r="394" spans="1:12">
      <c r="A394" s="1"/>
      <c r="B394" s="1">
        <v>873016</v>
      </c>
      <c r="C394" s="1" t="s">
        <v>1241</v>
      </c>
      <c r="D394" s="1"/>
      <c r="E394" s="3" t="s">
        <v>1242</v>
      </c>
      <c r="F394" s="1" t="s">
        <v>1243</v>
      </c>
      <c r="G394" s="1" t="s">
        <v>14</v>
      </c>
      <c r="H394" s="1" t="s">
        <v>14</v>
      </c>
      <c r="I394" s="1" t="s">
        <v>14</v>
      </c>
      <c r="J394" s="1" t="s">
        <v>15</v>
      </c>
      <c r="K394" s="2"/>
      <c r="L394" s="5">
        <f>K394*59.03</f>
        <v>0</v>
      </c>
    </row>
    <row r="395" spans="1:12">
      <c r="A395" s="1"/>
      <c r="B395" s="1">
        <v>873017</v>
      </c>
      <c r="C395" s="1" t="s">
        <v>1244</v>
      </c>
      <c r="D395" s="1"/>
      <c r="E395" s="3" t="s">
        <v>1245</v>
      </c>
      <c r="F395" s="1" t="s">
        <v>1246</v>
      </c>
      <c r="G395" s="1" t="s">
        <v>14</v>
      </c>
      <c r="H395" s="1" t="s">
        <v>14</v>
      </c>
      <c r="I395" s="1" t="s">
        <v>14</v>
      </c>
      <c r="J395" s="1" t="s">
        <v>15</v>
      </c>
      <c r="K395" s="2"/>
      <c r="L395" s="5">
        <f>K395*129.60</f>
        <v>0</v>
      </c>
    </row>
    <row r="396" spans="1:12">
      <c r="A396" s="1"/>
      <c r="B396" s="1">
        <v>873018</v>
      </c>
      <c r="C396" s="1" t="s">
        <v>1247</v>
      </c>
      <c r="D396" s="1"/>
      <c r="E396" s="3" t="s">
        <v>1248</v>
      </c>
      <c r="F396" s="1" t="s">
        <v>1249</v>
      </c>
      <c r="G396" s="1" t="s">
        <v>14</v>
      </c>
      <c r="H396" s="1" t="s">
        <v>14</v>
      </c>
      <c r="I396" s="1" t="s">
        <v>14</v>
      </c>
      <c r="J396" s="1" t="s">
        <v>15</v>
      </c>
      <c r="K396" s="2"/>
      <c r="L396" s="5">
        <f>K396*208.80</f>
        <v>0</v>
      </c>
    </row>
    <row r="397" spans="1:12">
      <c r="A397" s="1"/>
      <c r="B397" s="1">
        <v>873019</v>
      </c>
      <c r="C397" s="1" t="s">
        <v>1250</v>
      </c>
      <c r="D397" s="1"/>
      <c r="E397" s="3" t="s">
        <v>1251</v>
      </c>
      <c r="F397" s="1" t="s">
        <v>1252</v>
      </c>
      <c r="G397" s="1" t="s">
        <v>14</v>
      </c>
      <c r="H397" s="1" t="s">
        <v>14</v>
      </c>
      <c r="I397" s="1" t="s">
        <v>14</v>
      </c>
      <c r="J397" s="1" t="s">
        <v>15</v>
      </c>
      <c r="K397" s="2"/>
      <c r="L397" s="5">
        <f>K397*393.71</f>
        <v>0</v>
      </c>
    </row>
    <row r="398" spans="1:12">
      <c r="A398" s="1"/>
      <c r="B398" s="1">
        <v>873020</v>
      </c>
      <c r="C398" s="1" t="s">
        <v>1253</v>
      </c>
      <c r="D398" s="1"/>
      <c r="E398" s="3" t="s">
        <v>1254</v>
      </c>
      <c r="F398" s="1" t="s">
        <v>1255</v>
      </c>
      <c r="G398" s="1" t="s">
        <v>14</v>
      </c>
      <c r="H398" s="1" t="s">
        <v>14</v>
      </c>
      <c r="I398" s="1" t="s">
        <v>14</v>
      </c>
      <c r="J398" s="1" t="s">
        <v>15</v>
      </c>
      <c r="K398" s="2"/>
      <c r="L398" s="5">
        <f>K398*736.20</f>
        <v>0</v>
      </c>
    </row>
    <row r="399" spans="1:12">
      <c r="A399" s="1"/>
      <c r="B399" s="1">
        <v>873021</v>
      </c>
      <c r="C399" s="1" t="s">
        <v>1256</v>
      </c>
      <c r="D399" s="1"/>
      <c r="E399" s="3" t="s">
        <v>1257</v>
      </c>
      <c r="F399" s="1" t="s">
        <v>1258</v>
      </c>
      <c r="G399" s="1" t="s">
        <v>14</v>
      </c>
      <c r="H399" s="1" t="s">
        <v>14</v>
      </c>
      <c r="I399" s="1" t="s">
        <v>14</v>
      </c>
      <c r="J399" s="1" t="s">
        <v>15</v>
      </c>
      <c r="K399" s="2"/>
      <c r="L399" s="5">
        <f>K399*2226.63</f>
        <v>0</v>
      </c>
    </row>
    <row r="400" spans="1:12">
      <c r="A400" s="1"/>
      <c r="B400" s="1">
        <v>873022</v>
      </c>
      <c r="C400" s="1" t="s">
        <v>1259</v>
      </c>
      <c r="D400" s="1"/>
      <c r="E400" s="3" t="s">
        <v>1260</v>
      </c>
      <c r="F400" s="1" t="s">
        <v>1261</v>
      </c>
      <c r="G400" s="1" t="s">
        <v>14</v>
      </c>
      <c r="H400" s="1" t="s">
        <v>14</v>
      </c>
      <c r="I400" s="1" t="s">
        <v>14</v>
      </c>
      <c r="J400" s="1" t="s">
        <v>15</v>
      </c>
      <c r="K400" s="2"/>
      <c r="L400" s="5">
        <f>K400*2872.10</f>
        <v>0</v>
      </c>
    </row>
    <row r="401" spans="1:12">
      <c r="A401" s="1"/>
      <c r="B401" s="1">
        <v>873023</v>
      </c>
      <c r="C401" s="1" t="s">
        <v>1262</v>
      </c>
      <c r="D401" s="1"/>
      <c r="E401" s="3" t="s">
        <v>1263</v>
      </c>
      <c r="F401" s="1" t="s">
        <v>1264</v>
      </c>
      <c r="G401" s="1" t="s">
        <v>14</v>
      </c>
      <c r="H401" s="1" t="s">
        <v>14</v>
      </c>
      <c r="I401" s="1" t="s">
        <v>14</v>
      </c>
      <c r="J401" s="1" t="s">
        <v>15</v>
      </c>
      <c r="K401" s="2"/>
      <c r="L401" s="5">
        <f>K401*3590.52</f>
        <v>0</v>
      </c>
    </row>
    <row r="402" spans="1:12">
      <c r="A402" s="1"/>
      <c r="B402" s="1">
        <v>873024</v>
      </c>
      <c r="C402" s="1" t="s">
        <v>1265</v>
      </c>
      <c r="D402" s="1"/>
      <c r="E402" s="3" t="s">
        <v>1266</v>
      </c>
      <c r="F402" s="1" t="s">
        <v>1267</v>
      </c>
      <c r="G402" s="1" t="s">
        <v>14</v>
      </c>
      <c r="H402" s="1" t="s">
        <v>14</v>
      </c>
      <c r="I402" s="1" t="s">
        <v>14</v>
      </c>
      <c r="J402" s="1" t="s">
        <v>15</v>
      </c>
      <c r="K402" s="2"/>
      <c r="L402" s="5">
        <f>K402*5395.04</f>
        <v>0</v>
      </c>
    </row>
    <row r="403" spans="1:12">
      <c r="A403" s="1"/>
      <c r="B403" s="1">
        <v>873025</v>
      </c>
      <c r="C403" s="1" t="s">
        <v>1268</v>
      </c>
      <c r="D403" s="1"/>
      <c r="E403" s="3" t="s">
        <v>1269</v>
      </c>
      <c r="F403" s="1" t="s">
        <v>1270</v>
      </c>
      <c r="G403" s="1" t="s">
        <v>14</v>
      </c>
      <c r="H403" s="1" t="s">
        <v>14</v>
      </c>
      <c r="I403" s="1" t="s">
        <v>14</v>
      </c>
      <c r="J403" s="1" t="s">
        <v>15</v>
      </c>
      <c r="K403" s="2"/>
      <c r="L403" s="5">
        <f>K403*25.30</f>
        <v>0</v>
      </c>
    </row>
    <row r="404" spans="1:12">
      <c r="A404" s="1"/>
      <c r="B404" s="1">
        <v>873026</v>
      </c>
      <c r="C404" s="1" t="s">
        <v>1271</v>
      </c>
      <c r="D404" s="1"/>
      <c r="E404" s="3" t="s">
        <v>1272</v>
      </c>
      <c r="F404" s="1" t="s">
        <v>1273</v>
      </c>
      <c r="G404" s="1" t="s">
        <v>14</v>
      </c>
      <c r="H404" s="1" t="s">
        <v>14</v>
      </c>
      <c r="I404" s="1" t="s">
        <v>14</v>
      </c>
      <c r="J404" s="1" t="s">
        <v>15</v>
      </c>
      <c r="K404" s="2"/>
      <c r="L404" s="5">
        <f>K404*46.06</f>
        <v>0</v>
      </c>
    </row>
    <row r="405" spans="1:12">
      <c r="A405" s="1"/>
      <c r="B405" s="1">
        <v>873027</v>
      </c>
      <c r="C405" s="1" t="s">
        <v>1274</v>
      </c>
      <c r="D405" s="1"/>
      <c r="E405" s="3" t="s">
        <v>1275</v>
      </c>
      <c r="F405" s="1" t="s">
        <v>1276</v>
      </c>
      <c r="G405" s="1" t="s">
        <v>14</v>
      </c>
      <c r="H405" s="1" t="s">
        <v>14</v>
      </c>
      <c r="I405" s="1" t="s">
        <v>14</v>
      </c>
      <c r="J405" s="1" t="s">
        <v>15</v>
      </c>
      <c r="K405" s="2"/>
      <c r="L405" s="5">
        <f>K405*64.62</f>
        <v>0</v>
      </c>
    </row>
    <row r="406" spans="1:12">
      <c r="A406" s="1"/>
      <c r="B406" s="1">
        <v>873028</v>
      </c>
      <c r="C406" s="1" t="s">
        <v>1277</v>
      </c>
      <c r="D406" s="1"/>
      <c r="E406" s="3" t="s">
        <v>1278</v>
      </c>
      <c r="F406" s="1" t="s">
        <v>1279</v>
      </c>
      <c r="G406" s="1" t="s">
        <v>14</v>
      </c>
      <c r="H406" s="1" t="s">
        <v>14</v>
      </c>
      <c r="I406" s="1" t="s">
        <v>14</v>
      </c>
      <c r="J406" s="1" t="s">
        <v>15</v>
      </c>
      <c r="K406" s="2"/>
      <c r="L406" s="5">
        <f>K406*107.01</f>
        <v>0</v>
      </c>
    </row>
    <row r="407" spans="1:12">
      <c r="A407" s="1"/>
      <c r="B407" s="1">
        <v>873029</v>
      </c>
      <c r="C407" s="1" t="s">
        <v>1280</v>
      </c>
      <c r="D407" s="1"/>
      <c r="E407" s="3" t="s">
        <v>1281</v>
      </c>
      <c r="F407" s="1" t="s">
        <v>1282</v>
      </c>
      <c r="G407" s="1" t="s">
        <v>14</v>
      </c>
      <c r="H407" s="1" t="s">
        <v>14</v>
      </c>
      <c r="I407" s="1" t="s">
        <v>14</v>
      </c>
      <c r="J407" s="1" t="s">
        <v>15</v>
      </c>
      <c r="K407" s="2"/>
      <c r="L407" s="5">
        <f>K407*197.91</f>
        <v>0</v>
      </c>
    </row>
    <row r="408" spans="1:12">
      <c r="A408" s="1"/>
      <c r="B408" s="1">
        <v>873030</v>
      </c>
      <c r="C408" s="1" t="s">
        <v>1283</v>
      </c>
      <c r="D408" s="1"/>
      <c r="E408" s="3" t="s">
        <v>1284</v>
      </c>
      <c r="F408" s="1" t="s">
        <v>1285</v>
      </c>
      <c r="G408" s="1" t="s">
        <v>14</v>
      </c>
      <c r="H408" s="1" t="s">
        <v>14</v>
      </c>
      <c r="I408" s="1" t="s">
        <v>14</v>
      </c>
      <c r="J408" s="1" t="s">
        <v>15</v>
      </c>
      <c r="K408" s="2"/>
      <c r="L408" s="5">
        <f>K408*209.17</f>
        <v>0</v>
      </c>
    </row>
    <row r="409" spans="1:12">
      <c r="A409" s="1"/>
      <c r="B409" s="1">
        <v>873031</v>
      </c>
      <c r="C409" s="1" t="s">
        <v>1286</v>
      </c>
      <c r="D409" s="1"/>
      <c r="E409" s="3" t="s">
        <v>1287</v>
      </c>
      <c r="F409" s="1" t="s">
        <v>1288</v>
      </c>
      <c r="G409" s="1" t="s">
        <v>14</v>
      </c>
      <c r="H409" s="1" t="s">
        <v>14</v>
      </c>
      <c r="I409" s="1" t="s">
        <v>14</v>
      </c>
      <c r="J409" s="1" t="s">
        <v>15</v>
      </c>
      <c r="K409" s="2"/>
      <c r="L409" s="5">
        <f>K409*684.02</f>
        <v>0</v>
      </c>
    </row>
    <row r="410" spans="1:12">
      <c r="A410" s="1"/>
      <c r="B410" s="1">
        <v>873032</v>
      </c>
      <c r="C410" s="1" t="s">
        <v>1289</v>
      </c>
      <c r="D410" s="1"/>
      <c r="E410" s="3" t="s">
        <v>1290</v>
      </c>
      <c r="F410" s="1" t="s">
        <v>1291</v>
      </c>
      <c r="G410" s="1" t="s">
        <v>14</v>
      </c>
      <c r="H410" s="1" t="s">
        <v>14</v>
      </c>
      <c r="I410" s="1" t="s">
        <v>14</v>
      </c>
      <c r="J410" s="1" t="s">
        <v>15</v>
      </c>
      <c r="K410" s="2"/>
      <c r="L410" s="5">
        <f>K410*818.48</f>
        <v>0</v>
      </c>
    </row>
    <row r="411" spans="1:12">
      <c r="A411" s="1"/>
      <c r="B411" s="1">
        <v>873033</v>
      </c>
      <c r="C411" s="1" t="s">
        <v>1292</v>
      </c>
      <c r="D411" s="1"/>
      <c r="E411" s="3" t="s">
        <v>1293</v>
      </c>
      <c r="F411" s="1" t="s">
        <v>1294</v>
      </c>
      <c r="G411" s="1" t="s">
        <v>14</v>
      </c>
      <c r="H411" s="1" t="s">
        <v>14</v>
      </c>
      <c r="I411" s="1" t="s">
        <v>14</v>
      </c>
      <c r="J411" s="1" t="s">
        <v>15</v>
      </c>
      <c r="K411" s="2"/>
      <c r="L411" s="5">
        <f>K411*292.37</f>
        <v>0</v>
      </c>
    </row>
    <row r="412" spans="1:12">
      <c r="A412" s="1"/>
      <c r="B412" s="1">
        <v>873034</v>
      </c>
      <c r="C412" s="1" t="s">
        <v>1295</v>
      </c>
      <c r="D412" s="1"/>
      <c r="E412" s="3" t="s">
        <v>1296</v>
      </c>
      <c r="F412" s="1" t="s">
        <v>1297</v>
      </c>
      <c r="G412" s="1" t="s">
        <v>14</v>
      </c>
      <c r="H412" s="1" t="s">
        <v>14</v>
      </c>
      <c r="I412" s="1" t="s">
        <v>14</v>
      </c>
      <c r="J412" s="1" t="s">
        <v>15</v>
      </c>
      <c r="K412" s="2"/>
      <c r="L412" s="5">
        <f>K412*341.07</f>
        <v>0</v>
      </c>
    </row>
    <row r="413" spans="1:12">
      <c r="A413" s="1"/>
      <c r="B413" s="1">
        <v>873035</v>
      </c>
      <c r="C413" s="1" t="s">
        <v>1298</v>
      </c>
      <c r="D413" s="1"/>
      <c r="E413" s="3" t="s">
        <v>1299</v>
      </c>
      <c r="F413" s="1" t="s">
        <v>1300</v>
      </c>
      <c r="G413" s="1" t="s">
        <v>14</v>
      </c>
      <c r="H413" s="1" t="s">
        <v>14</v>
      </c>
      <c r="I413" s="1" t="s">
        <v>14</v>
      </c>
      <c r="J413" s="1" t="s">
        <v>15</v>
      </c>
      <c r="K413" s="2"/>
      <c r="L413" s="5">
        <f>K413*390.46</f>
        <v>0</v>
      </c>
    </row>
    <row r="414" spans="1:12">
      <c r="A414" s="1"/>
      <c r="B414" s="1">
        <v>873036</v>
      </c>
      <c r="C414" s="1" t="s">
        <v>1301</v>
      </c>
      <c r="D414" s="1"/>
      <c r="E414" s="3" t="s">
        <v>1302</v>
      </c>
      <c r="F414" s="1" t="s">
        <v>1303</v>
      </c>
      <c r="G414" s="1" t="s">
        <v>14</v>
      </c>
      <c r="H414" s="1" t="s">
        <v>14</v>
      </c>
      <c r="I414" s="1" t="s">
        <v>14</v>
      </c>
      <c r="J414" s="1" t="s">
        <v>15</v>
      </c>
      <c r="K414" s="2"/>
      <c r="L414" s="5">
        <f>K414*554.21</f>
        <v>0</v>
      </c>
    </row>
    <row r="415" spans="1:12">
      <c r="A415" s="1"/>
      <c r="B415" s="1">
        <v>873037</v>
      </c>
      <c r="C415" s="1" t="s">
        <v>1304</v>
      </c>
      <c r="D415" s="1"/>
      <c r="E415" s="3" t="s">
        <v>1305</v>
      </c>
      <c r="F415" s="1" t="s">
        <v>1306</v>
      </c>
      <c r="G415" s="1" t="s">
        <v>14</v>
      </c>
      <c r="H415" s="1" t="s">
        <v>14</v>
      </c>
      <c r="I415" s="1" t="s">
        <v>14</v>
      </c>
      <c r="J415" s="1" t="s">
        <v>15</v>
      </c>
      <c r="K415" s="2"/>
      <c r="L415" s="5">
        <f>K415*527.69</f>
        <v>0</v>
      </c>
    </row>
    <row r="416" spans="1:12">
      <c r="A416" s="1"/>
      <c r="B416" s="1">
        <v>873038</v>
      </c>
      <c r="C416" s="1" t="s">
        <v>1307</v>
      </c>
      <c r="D416" s="1"/>
      <c r="E416" s="3" t="s">
        <v>1308</v>
      </c>
      <c r="F416" s="1" t="s">
        <v>1309</v>
      </c>
      <c r="G416" s="1" t="s">
        <v>14</v>
      </c>
      <c r="H416" s="1" t="s">
        <v>14</v>
      </c>
      <c r="I416" s="1" t="s">
        <v>14</v>
      </c>
      <c r="J416" s="1" t="s">
        <v>15</v>
      </c>
      <c r="K416" s="2"/>
      <c r="L416" s="5">
        <f>K416*771.80</f>
        <v>0</v>
      </c>
    </row>
    <row r="417" spans="1:12">
      <c r="A417" s="1"/>
      <c r="B417" s="1">
        <v>873056</v>
      </c>
      <c r="C417" s="1" t="s">
        <v>1310</v>
      </c>
      <c r="D417" s="1"/>
      <c r="E417" s="3" t="s">
        <v>1311</v>
      </c>
      <c r="F417" s="1" t="s">
        <v>1312</v>
      </c>
      <c r="G417" s="1" t="s">
        <v>14</v>
      </c>
      <c r="H417" s="1" t="s">
        <v>14</v>
      </c>
      <c r="I417" s="1" t="s">
        <v>14</v>
      </c>
      <c r="J417" s="1" t="s">
        <v>15</v>
      </c>
      <c r="K417" s="2"/>
      <c r="L417" s="5">
        <f>K417*26.08</f>
        <v>0</v>
      </c>
    </row>
    <row r="418" spans="1:12">
      <c r="A418" s="1"/>
      <c r="B418" s="1">
        <v>873057</v>
      </c>
      <c r="C418" s="1" t="s">
        <v>1313</v>
      </c>
      <c r="D418" s="1"/>
      <c r="E418" s="3" t="s">
        <v>1314</v>
      </c>
      <c r="F418" s="1" t="s">
        <v>1315</v>
      </c>
      <c r="G418" s="1" t="s">
        <v>14</v>
      </c>
      <c r="H418" s="1" t="s">
        <v>14</v>
      </c>
      <c r="I418" s="1" t="s">
        <v>14</v>
      </c>
      <c r="J418" s="1" t="s">
        <v>15</v>
      </c>
      <c r="K418" s="2"/>
      <c r="L418" s="5">
        <f>K418*24.25</f>
        <v>0</v>
      </c>
    </row>
    <row r="419" spans="1:12">
      <c r="A419" s="1"/>
      <c r="B419" s="1">
        <v>873058</v>
      </c>
      <c r="C419" s="1" t="s">
        <v>1316</v>
      </c>
      <c r="D419" s="1"/>
      <c r="E419" s="3" t="s">
        <v>1317</v>
      </c>
      <c r="F419" s="1" t="s">
        <v>1318</v>
      </c>
      <c r="G419" s="1" t="s">
        <v>14</v>
      </c>
      <c r="H419" s="1" t="s">
        <v>14</v>
      </c>
      <c r="I419" s="1" t="s">
        <v>14</v>
      </c>
      <c r="J419" s="1" t="s">
        <v>15</v>
      </c>
      <c r="K419" s="2"/>
      <c r="L419" s="5">
        <f>K419*27.75</f>
        <v>0</v>
      </c>
    </row>
    <row r="420" spans="1:12">
      <c r="A420" s="1"/>
      <c r="B420" s="1">
        <v>873059</v>
      </c>
      <c r="C420" s="1" t="s">
        <v>1319</v>
      </c>
      <c r="D420" s="1"/>
      <c r="E420" s="3" t="s">
        <v>1320</v>
      </c>
      <c r="F420" s="1" t="s">
        <v>1321</v>
      </c>
      <c r="G420" s="1" t="s">
        <v>14</v>
      </c>
      <c r="H420" s="1" t="s">
        <v>14</v>
      </c>
      <c r="I420" s="1" t="s">
        <v>14</v>
      </c>
      <c r="J420" s="1" t="s">
        <v>15</v>
      </c>
      <c r="K420" s="2"/>
      <c r="L420" s="5">
        <f>K420*31.70</f>
        <v>0</v>
      </c>
    </row>
    <row r="421" spans="1:12">
      <c r="A421" s="1"/>
      <c r="B421" s="1">
        <v>873060</v>
      </c>
      <c r="C421" s="1" t="s">
        <v>1322</v>
      </c>
      <c r="D421" s="1"/>
      <c r="E421" s="3" t="s">
        <v>1323</v>
      </c>
      <c r="F421" s="1" t="s">
        <v>1321</v>
      </c>
      <c r="G421" s="1" t="s">
        <v>14</v>
      </c>
      <c r="H421" s="1" t="s">
        <v>14</v>
      </c>
      <c r="I421" s="1" t="s">
        <v>14</v>
      </c>
      <c r="J421" s="1" t="s">
        <v>15</v>
      </c>
      <c r="K421" s="2"/>
      <c r="L421" s="5">
        <f>K421*31.70</f>
        <v>0</v>
      </c>
    </row>
    <row r="422" spans="1:12">
      <c r="A422" s="1"/>
      <c r="B422" s="1">
        <v>873061</v>
      </c>
      <c r="C422" s="1" t="s">
        <v>1324</v>
      </c>
      <c r="D422" s="1"/>
      <c r="E422" s="3" t="s">
        <v>1325</v>
      </c>
      <c r="F422" s="1" t="s">
        <v>1326</v>
      </c>
      <c r="G422" s="1" t="s">
        <v>14</v>
      </c>
      <c r="H422" s="1" t="s">
        <v>14</v>
      </c>
      <c r="I422" s="1" t="s">
        <v>14</v>
      </c>
      <c r="J422" s="1" t="s">
        <v>15</v>
      </c>
      <c r="K422" s="2"/>
      <c r="L422" s="5">
        <f>K422*5502.24</f>
        <v>0</v>
      </c>
    </row>
    <row r="423" spans="1:12">
      <c r="A423" s="1"/>
      <c r="B423" s="1">
        <v>873062</v>
      </c>
      <c r="C423" s="1" t="s">
        <v>1327</v>
      </c>
      <c r="D423" s="1"/>
      <c r="E423" s="3" t="s">
        <v>1328</v>
      </c>
      <c r="F423" s="1" t="s">
        <v>1329</v>
      </c>
      <c r="G423" s="1" t="s">
        <v>14</v>
      </c>
      <c r="H423" s="1" t="s">
        <v>14</v>
      </c>
      <c r="I423" s="1" t="s">
        <v>14</v>
      </c>
      <c r="J423" s="1" t="s">
        <v>15</v>
      </c>
      <c r="K423" s="2"/>
      <c r="L423" s="5">
        <f>K423*6473.58</f>
        <v>0</v>
      </c>
    </row>
    <row r="424" spans="1:12">
      <c r="A424" s="1"/>
      <c r="B424" s="1">
        <v>873063</v>
      </c>
      <c r="C424" s="1" t="s">
        <v>1330</v>
      </c>
      <c r="D424" s="1"/>
      <c r="E424" s="3" t="s">
        <v>1331</v>
      </c>
      <c r="F424" s="1" t="s">
        <v>1332</v>
      </c>
      <c r="G424" s="1" t="s">
        <v>14</v>
      </c>
      <c r="H424" s="1" t="s">
        <v>14</v>
      </c>
      <c r="I424" s="1" t="s">
        <v>14</v>
      </c>
      <c r="J424" s="1" t="s">
        <v>15</v>
      </c>
      <c r="K424" s="2"/>
      <c r="L424" s="5">
        <f>K424*7347.19</f>
        <v>0</v>
      </c>
    </row>
    <row r="425" spans="1:12">
      <c r="A425" s="1"/>
      <c r="B425" s="1">
        <v>873064</v>
      </c>
      <c r="C425" s="1" t="s">
        <v>1333</v>
      </c>
      <c r="D425" s="1"/>
      <c r="E425" s="3" t="s">
        <v>1334</v>
      </c>
      <c r="F425" s="1" t="s">
        <v>1335</v>
      </c>
      <c r="G425" s="1" t="s">
        <v>14</v>
      </c>
      <c r="H425" s="1" t="s">
        <v>14</v>
      </c>
      <c r="I425" s="1" t="s">
        <v>14</v>
      </c>
      <c r="J425" s="1" t="s">
        <v>15</v>
      </c>
      <c r="K425" s="2"/>
      <c r="L425" s="5">
        <f>K425*5624.42</f>
        <v>0</v>
      </c>
    </row>
    <row r="426" spans="1:12">
      <c r="A426" s="1"/>
      <c r="B426" s="1">
        <v>873065</v>
      </c>
      <c r="C426" s="1" t="s">
        <v>1336</v>
      </c>
      <c r="D426" s="1"/>
      <c r="E426" s="3" t="s">
        <v>1337</v>
      </c>
      <c r="F426" s="1" t="s">
        <v>1338</v>
      </c>
      <c r="G426" s="1" t="s">
        <v>14</v>
      </c>
      <c r="H426" s="1" t="s">
        <v>14</v>
      </c>
      <c r="I426" s="1" t="s">
        <v>14</v>
      </c>
      <c r="J426" s="1" t="s">
        <v>15</v>
      </c>
      <c r="K426" s="2"/>
      <c r="L426" s="5">
        <f>K426*6561.16</f>
        <v>0</v>
      </c>
    </row>
    <row r="427" spans="1:12">
      <c r="A427" s="1"/>
      <c r="B427" s="1">
        <v>873066</v>
      </c>
      <c r="C427" s="1" t="s">
        <v>1339</v>
      </c>
      <c r="D427" s="1"/>
      <c r="E427" s="3" t="s">
        <v>1340</v>
      </c>
      <c r="F427" s="1" t="s">
        <v>1341</v>
      </c>
      <c r="G427" s="1" t="s">
        <v>14</v>
      </c>
      <c r="H427" s="1" t="s">
        <v>14</v>
      </c>
      <c r="I427" s="1" t="s">
        <v>14</v>
      </c>
      <c r="J427" s="1" t="s">
        <v>15</v>
      </c>
      <c r="K427" s="2"/>
      <c r="L427" s="5">
        <f>K427*7479.54</f>
        <v>0</v>
      </c>
    </row>
    <row r="428" spans="1:12">
      <c r="A428" s="1"/>
      <c r="B428" s="1">
        <v>873067</v>
      </c>
      <c r="C428" s="1" t="s">
        <v>1342</v>
      </c>
      <c r="D428" s="1"/>
      <c r="E428" s="3" t="s">
        <v>1343</v>
      </c>
      <c r="F428" s="1" t="s">
        <v>1344</v>
      </c>
      <c r="G428" s="1" t="s">
        <v>14</v>
      </c>
      <c r="H428" s="1" t="s">
        <v>14</v>
      </c>
      <c r="I428" s="1" t="s">
        <v>14</v>
      </c>
      <c r="J428" s="1" t="s">
        <v>15</v>
      </c>
      <c r="K428" s="2"/>
      <c r="L428" s="5">
        <f>K428*6017.44</f>
        <v>0</v>
      </c>
    </row>
    <row r="429" spans="1:12">
      <c r="A429" s="1"/>
      <c r="B429" s="1">
        <v>873068</v>
      </c>
      <c r="C429" s="1" t="s">
        <v>1345</v>
      </c>
      <c r="D429" s="1"/>
      <c r="E429" s="3" t="s">
        <v>1346</v>
      </c>
      <c r="F429" s="1" t="s">
        <v>1347</v>
      </c>
      <c r="G429" s="1" t="s">
        <v>14</v>
      </c>
      <c r="H429" s="1" t="s">
        <v>14</v>
      </c>
      <c r="I429" s="1" t="s">
        <v>14</v>
      </c>
      <c r="J429" s="1" t="s">
        <v>15</v>
      </c>
      <c r="K429" s="2"/>
      <c r="L429" s="5">
        <f>K429*7053.94</f>
        <v>0</v>
      </c>
    </row>
    <row r="430" spans="1:12">
      <c r="A430" s="1"/>
      <c r="B430" s="1">
        <v>873069</v>
      </c>
      <c r="C430" s="1" t="s">
        <v>1348</v>
      </c>
      <c r="D430" s="1"/>
      <c r="E430" s="3" t="s">
        <v>1349</v>
      </c>
      <c r="F430" s="1" t="s">
        <v>1350</v>
      </c>
      <c r="G430" s="1" t="s">
        <v>14</v>
      </c>
      <c r="H430" s="1" t="s">
        <v>14</v>
      </c>
      <c r="I430" s="1" t="s">
        <v>14</v>
      </c>
      <c r="J430" s="1" t="s">
        <v>15</v>
      </c>
      <c r="K430" s="2"/>
      <c r="L430" s="5">
        <f>K430*7972.34</f>
        <v>0</v>
      </c>
    </row>
    <row r="431" spans="1:12">
      <c r="A431" s="1"/>
      <c r="B431" s="1">
        <v>873070</v>
      </c>
      <c r="C431" s="1" t="s">
        <v>1351</v>
      </c>
      <c r="D431" s="1"/>
      <c r="E431" s="3" t="s">
        <v>1352</v>
      </c>
      <c r="F431" s="1" t="s">
        <v>1353</v>
      </c>
      <c r="G431" s="1" t="s">
        <v>14</v>
      </c>
      <c r="H431" s="1" t="s">
        <v>14</v>
      </c>
      <c r="I431" s="1" t="s">
        <v>14</v>
      </c>
      <c r="J431" s="1" t="s">
        <v>15</v>
      </c>
      <c r="K431" s="2"/>
      <c r="L431" s="5">
        <f>K431*617.52</f>
        <v>0</v>
      </c>
    </row>
    <row r="432" spans="1:12">
      <c r="A432" s="1"/>
      <c r="B432" s="1">
        <v>873071</v>
      </c>
      <c r="C432" s="1" t="s">
        <v>1354</v>
      </c>
      <c r="D432" s="1"/>
      <c r="E432" s="3" t="s">
        <v>1355</v>
      </c>
      <c r="F432" s="1" t="s">
        <v>1356</v>
      </c>
      <c r="G432" s="1" t="s">
        <v>14</v>
      </c>
      <c r="H432" s="1" t="s">
        <v>14</v>
      </c>
      <c r="I432" s="1" t="s">
        <v>14</v>
      </c>
      <c r="J432" s="1" t="s">
        <v>15</v>
      </c>
      <c r="K432" s="2"/>
      <c r="L432" s="5">
        <f>K432*605.72</f>
        <v>0</v>
      </c>
    </row>
    <row r="433" spans="1:12">
      <c r="A433" s="1"/>
      <c r="B433" s="1">
        <v>873072</v>
      </c>
      <c r="C433" s="1" t="s">
        <v>1357</v>
      </c>
      <c r="D433" s="1"/>
      <c r="E433" s="3" t="s">
        <v>1358</v>
      </c>
      <c r="F433" s="1" t="s">
        <v>1359</v>
      </c>
      <c r="G433" s="1" t="s">
        <v>14</v>
      </c>
      <c r="H433" s="1" t="s">
        <v>14</v>
      </c>
      <c r="I433" s="1" t="s">
        <v>14</v>
      </c>
      <c r="J433" s="1" t="s">
        <v>15</v>
      </c>
      <c r="K433" s="2"/>
      <c r="L433" s="5">
        <f>K433*805.09</f>
        <v>0</v>
      </c>
    </row>
    <row r="434" spans="1:12">
      <c r="A434" s="1"/>
      <c r="B434" s="1">
        <v>873073</v>
      </c>
      <c r="C434" s="1" t="s">
        <v>1360</v>
      </c>
      <c r="D434" s="1"/>
      <c r="E434" s="3" t="s">
        <v>1361</v>
      </c>
      <c r="F434" s="1" t="s">
        <v>1362</v>
      </c>
      <c r="G434" s="1" t="s">
        <v>14</v>
      </c>
      <c r="H434" s="1" t="s">
        <v>14</v>
      </c>
      <c r="I434" s="1" t="s">
        <v>14</v>
      </c>
      <c r="J434" s="1" t="s">
        <v>15</v>
      </c>
      <c r="K434" s="2"/>
      <c r="L434" s="5">
        <f>K434*831.50</f>
        <v>0</v>
      </c>
    </row>
    <row r="435" spans="1:12">
      <c r="A435" s="1"/>
      <c r="B435" s="1">
        <v>873074</v>
      </c>
      <c r="C435" s="1" t="s">
        <v>1363</v>
      </c>
      <c r="D435" s="1"/>
      <c r="E435" s="3" t="s">
        <v>1364</v>
      </c>
      <c r="F435" s="1" t="s">
        <v>1365</v>
      </c>
      <c r="G435" s="1" t="s">
        <v>14</v>
      </c>
      <c r="H435" s="1" t="s">
        <v>14</v>
      </c>
      <c r="I435" s="1" t="s">
        <v>14</v>
      </c>
      <c r="J435" s="1" t="s">
        <v>15</v>
      </c>
      <c r="K435" s="2"/>
      <c r="L435" s="5">
        <f>K435*575.66</f>
        <v>0</v>
      </c>
    </row>
    <row r="436" spans="1:12">
      <c r="A436" s="1"/>
      <c r="B436" s="1">
        <v>873075</v>
      </c>
      <c r="C436" s="1" t="s">
        <v>1366</v>
      </c>
      <c r="D436" s="1"/>
      <c r="E436" s="3" t="s">
        <v>1367</v>
      </c>
      <c r="F436" s="1" t="s">
        <v>1365</v>
      </c>
      <c r="G436" s="1" t="s">
        <v>14</v>
      </c>
      <c r="H436" s="1" t="s">
        <v>14</v>
      </c>
      <c r="I436" s="1" t="s">
        <v>14</v>
      </c>
      <c r="J436" s="1" t="s">
        <v>15</v>
      </c>
      <c r="K436" s="2"/>
      <c r="L436" s="5">
        <f>K436*575.66</f>
        <v>0</v>
      </c>
    </row>
    <row r="437" spans="1:12">
      <c r="A437" s="1"/>
      <c r="B437" s="1">
        <v>873076</v>
      </c>
      <c r="C437" s="1" t="s">
        <v>1368</v>
      </c>
      <c r="D437" s="1"/>
      <c r="E437" s="3" t="s">
        <v>1369</v>
      </c>
      <c r="F437" s="1" t="s">
        <v>1370</v>
      </c>
      <c r="G437" s="1" t="s">
        <v>14</v>
      </c>
      <c r="H437" s="1" t="s">
        <v>14</v>
      </c>
      <c r="I437" s="1" t="s">
        <v>14</v>
      </c>
      <c r="J437" s="1" t="s">
        <v>15</v>
      </c>
      <c r="K437" s="2"/>
      <c r="L437" s="5">
        <f>K437*1069.20</f>
        <v>0</v>
      </c>
    </row>
    <row r="438" spans="1:12">
      <c r="A438" s="1"/>
      <c r="B438" s="1">
        <v>873077</v>
      </c>
      <c r="C438" s="1" t="s">
        <v>1371</v>
      </c>
      <c r="D438" s="1"/>
      <c r="E438" s="3" t="s">
        <v>1372</v>
      </c>
      <c r="F438" s="1" t="s">
        <v>1370</v>
      </c>
      <c r="G438" s="1" t="s">
        <v>14</v>
      </c>
      <c r="H438" s="1" t="s">
        <v>14</v>
      </c>
      <c r="I438" s="1" t="s">
        <v>14</v>
      </c>
      <c r="J438" s="1" t="s">
        <v>15</v>
      </c>
      <c r="K438" s="2"/>
      <c r="L438" s="5">
        <f>K438*1069.20</f>
        <v>0</v>
      </c>
    </row>
    <row r="439" spans="1:12">
      <c r="A439" s="1"/>
      <c r="B439" s="1">
        <v>873078</v>
      </c>
      <c r="C439" s="1" t="s">
        <v>1373</v>
      </c>
      <c r="D439" s="1"/>
      <c r="E439" s="3" t="s">
        <v>1374</v>
      </c>
      <c r="F439" s="1" t="s">
        <v>1375</v>
      </c>
      <c r="G439" s="1" t="s">
        <v>14</v>
      </c>
      <c r="H439" s="1" t="s">
        <v>14</v>
      </c>
      <c r="I439" s="1" t="s">
        <v>14</v>
      </c>
      <c r="J439" s="1" t="s">
        <v>15</v>
      </c>
      <c r="K439" s="2"/>
      <c r="L439" s="5">
        <f>K439*1450.04</f>
        <v>0</v>
      </c>
    </row>
    <row r="440" spans="1:12">
      <c r="A440" s="1"/>
      <c r="B440" s="1">
        <v>873079</v>
      </c>
      <c r="C440" s="1" t="s">
        <v>1376</v>
      </c>
      <c r="D440" s="1"/>
      <c r="E440" s="3" t="s">
        <v>1377</v>
      </c>
      <c r="F440" s="1" t="s">
        <v>1378</v>
      </c>
      <c r="G440" s="1" t="s">
        <v>14</v>
      </c>
      <c r="H440" s="1" t="s">
        <v>14</v>
      </c>
      <c r="I440" s="1" t="s">
        <v>14</v>
      </c>
      <c r="J440" s="1" t="s">
        <v>15</v>
      </c>
      <c r="K440" s="2"/>
      <c r="L440" s="5">
        <f>K440*413.98</f>
        <v>0</v>
      </c>
    </row>
    <row r="441" spans="1:12">
      <c r="A441" s="1"/>
      <c r="B441" s="1">
        <v>873080</v>
      </c>
      <c r="C441" s="1" t="s">
        <v>1379</v>
      </c>
      <c r="D441" s="1"/>
      <c r="E441" s="3" t="s">
        <v>1380</v>
      </c>
      <c r="F441" s="1" t="s">
        <v>1381</v>
      </c>
      <c r="G441" s="1" t="s">
        <v>14</v>
      </c>
      <c r="H441" s="1" t="s">
        <v>14</v>
      </c>
      <c r="I441" s="1" t="s">
        <v>14</v>
      </c>
      <c r="J441" s="1" t="s">
        <v>15</v>
      </c>
      <c r="K441" s="2"/>
      <c r="L441" s="5">
        <f>K441*600.07</f>
        <v>0</v>
      </c>
    </row>
    <row r="442" spans="1:12">
      <c r="A442" s="1"/>
      <c r="B442" s="1">
        <v>873081</v>
      </c>
      <c r="C442" s="1" t="s">
        <v>1382</v>
      </c>
      <c r="D442" s="1"/>
      <c r="E442" s="3" t="s">
        <v>1383</v>
      </c>
      <c r="F442" s="1" t="s">
        <v>1384</v>
      </c>
      <c r="G442" s="1" t="s">
        <v>14</v>
      </c>
      <c r="H442" s="1" t="s">
        <v>14</v>
      </c>
      <c r="I442" s="1" t="s">
        <v>14</v>
      </c>
      <c r="J442" s="1" t="s">
        <v>15</v>
      </c>
      <c r="K442" s="2"/>
      <c r="L442" s="5">
        <f>K442*775.74</f>
        <v>0</v>
      </c>
    </row>
    <row r="443" spans="1:12">
      <c r="A443" s="1"/>
      <c r="B443" s="1">
        <v>873082</v>
      </c>
      <c r="C443" s="1" t="s">
        <v>1385</v>
      </c>
      <c r="D443" s="1"/>
      <c r="E443" s="3" t="s">
        <v>1386</v>
      </c>
      <c r="F443" s="1" t="s">
        <v>1387</v>
      </c>
      <c r="G443" s="1" t="s">
        <v>14</v>
      </c>
      <c r="H443" s="1" t="s">
        <v>14</v>
      </c>
      <c r="I443" s="1" t="s">
        <v>14</v>
      </c>
      <c r="J443" s="1" t="s">
        <v>15</v>
      </c>
      <c r="K443" s="2"/>
      <c r="L443" s="5">
        <f>K443*659.31</f>
        <v>0</v>
      </c>
    </row>
    <row r="444" spans="1:12">
      <c r="A444" s="1"/>
      <c r="B444" s="1">
        <v>873083</v>
      </c>
      <c r="C444" s="1" t="s">
        <v>1388</v>
      </c>
      <c r="D444" s="1"/>
      <c r="E444" s="3" t="s">
        <v>1389</v>
      </c>
      <c r="F444" s="1" t="s">
        <v>1390</v>
      </c>
      <c r="G444" s="1" t="s">
        <v>14</v>
      </c>
      <c r="H444" s="1" t="s">
        <v>14</v>
      </c>
      <c r="I444" s="1" t="s">
        <v>14</v>
      </c>
      <c r="J444" s="1" t="s">
        <v>15</v>
      </c>
      <c r="K444" s="2"/>
      <c r="L444" s="5">
        <f>K444*844.42</f>
        <v>0</v>
      </c>
    </row>
    <row r="445" spans="1:12">
      <c r="A445" s="1"/>
      <c r="B445" s="1">
        <v>873084</v>
      </c>
      <c r="C445" s="1" t="s">
        <v>1391</v>
      </c>
      <c r="D445" s="1"/>
      <c r="E445" s="3" t="s">
        <v>1392</v>
      </c>
      <c r="F445" s="1" t="s">
        <v>1393</v>
      </c>
      <c r="G445" s="1" t="s">
        <v>14</v>
      </c>
      <c r="H445" s="1" t="s">
        <v>14</v>
      </c>
      <c r="I445" s="1" t="s">
        <v>14</v>
      </c>
      <c r="J445" s="1" t="s">
        <v>15</v>
      </c>
      <c r="K445" s="2"/>
      <c r="L445" s="5">
        <f>K445*1038.51</f>
        <v>0</v>
      </c>
    </row>
    <row r="446" spans="1:12">
      <c r="A446" s="1"/>
      <c r="B446" s="1">
        <v>873085</v>
      </c>
      <c r="C446" s="1" t="s">
        <v>1394</v>
      </c>
      <c r="D446" s="1"/>
      <c r="E446" s="3" t="s">
        <v>1395</v>
      </c>
      <c r="F446" s="1" t="s">
        <v>1396</v>
      </c>
      <c r="G446" s="1" t="s">
        <v>14</v>
      </c>
      <c r="H446" s="1" t="s">
        <v>14</v>
      </c>
      <c r="I446" s="1" t="s">
        <v>14</v>
      </c>
      <c r="J446" s="1" t="s">
        <v>15</v>
      </c>
      <c r="K446" s="2"/>
      <c r="L446" s="5">
        <f>K446*546.88</f>
        <v>0</v>
      </c>
    </row>
    <row r="447" spans="1:12">
      <c r="A447" s="1"/>
      <c r="B447" s="1">
        <v>873086</v>
      </c>
      <c r="C447" s="1" t="s">
        <v>1397</v>
      </c>
      <c r="D447" s="1"/>
      <c r="E447" s="3" t="s">
        <v>1398</v>
      </c>
      <c r="F447" s="1" t="s">
        <v>1399</v>
      </c>
      <c r="G447" s="1" t="s">
        <v>14</v>
      </c>
      <c r="H447" s="1" t="s">
        <v>14</v>
      </c>
      <c r="I447" s="1" t="s">
        <v>14</v>
      </c>
      <c r="J447" s="1" t="s">
        <v>15</v>
      </c>
      <c r="K447" s="2"/>
      <c r="L447" s="5">
        <f>K447*855.79</f>
        <v>0</v>
      </c>
    </row>
    <row r="448" spans="1:12">
      <c r="A448" s="1"/>
      <c r="B448" s="1">
        <v>873087</v>
      </c>
      <c r="C448" s="1" t="s">
        <v>1400</v>
      </c>
      <c r="D448" s="1"/>
      <c r="E448" s="3" t="s">
        <v>1401</v>
      </c>
      <c r="F448" s="1" t="s">
        <v>1402</v>
      </c>
      <c r="G448" s="1" t="s">
        <v>14</v>
      </c>
      <c r="H448" s="1" t="s">
        <v>14</v>
      </c>
      <c r="I448" s="1" t="s">
        <v>14</v>
      </c>
      <c r="J448" s="1" t="s">
        <v>15</v>
      </c>
      <c r="K448" s="2"/>
      <c r="L448" s="5">
        <f>K448*1370.52</f>
        <v>0</v>
      </c>
    </row>
    <row r="449" spans="1:12">
      <c r="A449" s="1"/>
      <c r="B449" s="1">
        <v>873088</v>
      </c>
      <c r="C449" s="1" t="s">
        <v>1403</v>
      </c>
      <c r="D449" s="1"/>
      <c r="E449" s="3" t="s">
        <v>1404</v>
      </c>
      <c r="F449" s="1" t="s">
        <v>1405</v>
      </c>
      <c r="G449" s="1" t="s">
        <v>14</v>
      </c>
      <c r="H449" s="1" t="s">
        <v>14</v>
      </c>
      <c r="I449" s="1" t="s">
        <v>14</v>
      </c>
      <c r="J449" s="1" t="s">
        <v>15</v>
      </c>
      <c r="K449" s="2"/>
      <c r="L449" s="5">
        <f>K449*1377.52</f>
        <v>0</v>
      </c>
    </row>
    <row r="450" spans="1:12">
      <c r="A450" s="1"/>
      <c r="B450" s="1">
        <v>873089</v>
      </c>
      <c r="C450" s="1" t="s">
        <v>1406</v>
      </c>
      <c r="D450" s="1"/>
      <c r="E450" s="3" t="s">
        <v>1407</v>
      </c>
      <c r="F450" s="1" t="s">
        <v>1408</v>
      </c>
      <c r="G450" s="1" t="s">
        <v>14</v>
      </c>
      <c r="H450" s="1" t="s">
        <v>14</v>
      </c>
      <c r="I450" s="1" t="s">
        <v>14</v>
      </c>
      <c r="J450" s="1" t="s">
        <v>15</v>
      </c>
      <c r="K450" s="2"/>
      <c r="L450" s="5">
        <f>K450*14.67</f>
        <v>0</v>
      </c>
    </row>
    <row r="451" spans="1:12">
      <c r="A451" s="1"/>
      <c r="B451" s="1">
        <v>873090</v>
      </c>
      <c r="C451" s="1" t="s">
        <v>1409</v>
      </c>
      <c r="D451" s="1"/>
      <c r="E451" s="3" t="s">
        <v>1410</v>
      </c>
      <c r="F451" s="1" t="s">
        <v>1411</v>
      </c>
      <c r="G451" s="1" t="s">
        <v>14</v>
      </c>
      <c r="H451" s="1" t="s">
        <v>14</v>
      </c>
      <c r="I451" s="1" t="s">
        <v>14</v>
      </c>
      <c r="J451" s="1" t="s">
        <v>15</v>
      </c>
      <c r="K451" s="2"/>
      <c r="L451" s="5">
        <f>K451*22.56</f>
        <v>0</v>
      </c>
    </row>
    <row r="452" spans="1:12">
      <c r="A452" s="1"/>
      <c r="B452" s="1">
        <v>873091</v>
      </c>
      <c r="C452" s="1" t="s">
        <v>1412</v>
      </c>
      <c r="D452" s="1"/>
      <c r="E452" s="3" t="s">
        <v>1413</v>
      </c>
      <c r="F452" s="1" t="s">
        <v>1414</v>
      </c>
      <c r="G452" s="1" t="s">
        <v>14</v>
      </c>
      <c r="H452" s="1" t="s">
        <v>14</v>
      </c>
      <c r="I452" s="1" t="s">
        <v>14</v>
      </c>
      <c r="J452" s="1" t="s">
        <v>15</v>
      </c>
      <c r="K452" s="2"/>
      <c r="L452" s="5">
        <f>K452*48.60</f>
        <v>0</v>
      </c>
    </row>
    <row r="453" spans="1:12">
      <c r="A453" s="1"/>
      <c r="B453" s="1">
        <v>873092</v>
      </c>
      <c r="C453" s="1" t="s">
        <v>1415</v>
      </c>
      <c r="D453" s="1"/>
      <c r="E453" s="3" t="s">
        <v>1416</v>
      </c>
      <c r="F453" s="1" t="s">
        <v>1417</v>
      </c>
      <c r="G453" s="1" t="s">
        <v>14</v>
      </c>
      <c r="H453" s="1" t="s">
        <v>14</v>
      </c>
      <c r="I453" s="1" t="s">
        <v>14</v>
      </c>
      <c r="J453" s="1" t="s">
        <v>15</v>
      </c>
      <c r="K453" s="2"/>
      <c r="L453" s="5">
        <f>K453*164.14</f>
        <v>0</v>
      </c>
    </row>
    <row r="454" spans="1:12">
      <c r="A454" s="1"/>
      <c r="B454" s="1">
        <v>873093</v>
      </c>
      <c r="C454" s="1" t="s">
        <v>1418</v>
      </c>
      <c r="D454" s="1"/>
      <c r="E454" s="3" t="s">
        <v>1419</v>
      </c>
      <c r="F454" s="1" t="s">
        <v>1420</v>
      </c>
      <c r="G454" s="1" t="s">
        <v>14</v>
      </c>
      <c r="H454" s="1" t="s">
        <v>14</v>
      </c>
      <c r="I454" s="1" t="s">
        <v>14</v>
      </c>
      <c r="J454" s="1" t="s">
        <v>15</v>
      </c>
      <c r="K454" s="2"/>
      <c r="L454" s="5">
        <f>K454*181.27</f>
        <v>0</v>
      </c>
    </row>
    <row r="455" spans="1:12">
      <c r="A455" s="1"/>
      <c r="B455" s="1">
        <v>873094</v>
      </c>
      <c r="C455" s="1" t="s">
        <v>1421</v>
      </c>
      <c r="D455" s="1"/>
      <c r="E455" s="3" t="s">
        <v>1422</v>
      </c>
      <c r="F455" s="1" t="s">
        <v>1423</v>
      </c>
      <c r="G455" s="1" t="s">
        <v>14</v>
      </c>
      <c r="H455" s="1" t="s">
        <v>14</v>
      </c>
      <c r="I455" s="1" t="s">
        <v>14</v>
      </c>
      <c r="J455" s="1" t="s">
        <v>15</v>
      </c>
      <c r="K455" s="2"/>
      <c r="L455" s="5">
        <f>K455*258.98</f>
        <v>0</v>
      </c>
    </row>
    <row r="456" spans="1:12">
      <c r="A456" s="1"/>
      <c r="B456" s="1">
        <v>873095</v>
      </c>
      <c r="C456" s="1" t="s">
        <v>1424</v>
      </c>
      <c r="D456" s="1"/>
      <c r="E456" s="3" t="s">
        <v>1425</v>
      </c>
      <c r="F456" s="1" t="s">
        <v>1426</v>
      </c>
      <c r="G456" s="1" t="s">
        <v>14</v>
      </c>
      <c r="H456" s="1" t="s">
        <v>14</v>
      </c>
      <c r="I456" s="1" t="s">
        <v>14</v>
      </c>
      <c r="J456" s="1" t="s">
        <v>15</v>
      </c>
      <c r="K456" s="2"/>
      <c r="L456" s="5">
        <f>K456*218.72</f>
        <v>0</v>
      </c>
    </row>
    <row r="457" spans="1:12">
      <c r="A457" s="1"/>
      <c r="B457" s="1">
        <v>873096</v>
      </c>
      <c r="C457" s="1" t="s">
        <v>1427</v>
      </c>
      <c r="D457" s="1"/>
      <c r="E457" s="3" t="s">
        <v>1428</v>
      </c>
      <c r="F457" s="1" t="s">
        <v>1429</v>
      </c>
      <c r="G457" s="1" t="s">
        <v>14</v>
      </c>
      <c r="H457" s="1" t="s">
        <v>14</v>
      </c>
      <c r="I457" s="1" t="s">
        <v>14</v>
      </c>
      <c r="J457" s="1" t="s">
        <v>15</v>
      </c>
      <c r="K457" s="2"/>
      <c r="L457" s="5">
        <f>K457*150.66</f>
        <v>0</v>
      </c>
    </row>
    <row r="458" spans="1:12">
      <c r="A458" s="1"/>
      <c r="B458" s="1">
        <v>873097</v>
      </c>
      <c r="C458" s="1" t="s">
        <v>1430</v>
      </c>
      <c r="D458" s="1"/>
      <c r="E458" s="3" t="s">
        <v>1431</v>
      </c>
      <c r="F458" s="1" t="s">
        <v>1432</v>
      </c>
      <c r="G458" s="1" t="s">
        <v>14</v>
      </c>
      <c r="H458" s="1" t="s">
        <v>14</v>
      </c>
      <c r="I458" s="1" t="s">
        <v>14</v>
      </c>
      <c r="J458" s="1" t="s">
        <v>15</v>
      </c>
      <c r="K458" s="2"/>
      <c r="L458" s="5">
        <f>K458*225.77</f>
        <v>0</v>
      </c>
    </row>
    <row r="459" spans="1:12">
      <c r="A459" s="1"/>
      <c r="B459" s="1">
        <v>882953</v>
      </c>
      <c r="C459" s="1" t="s">
        <v>1433</v>
      </c>
      <c r="D459" s="1"/>
      <c r="E459" s="3" t="s">
        <v>1434</v>
      </c>
      <c r="F459" s="1" t="s">
        <v>1435</v>
      </c>
      <c r="G459" s="1" t="s">
        <v>14</v>
      </c>
      <c r="H459" s="1" t="s">
        <v>14</v>
      </c>
      <c r="I459" s="1" t="s">
        <v>14</v>
      </c>
      <c r="J459" s="1" t="s">
        <v>15</v>
      </c>
      <c r="K459" s="2"/>
      <c r="L459" s="5">
        <f>K459*28.69</f>
        <v>0</v>
      </c>
    </row>
    <row r="460" spans="1:12">
      <c r="A460" s="1"/>
      <c r="B460" s="1">
        <v>882954</v>
      </c>
      <c r="C460" s="1" t="s">
        <v>1436</v>
      </c>
      <c r="D460" s="1"/>
      <c r="E460" s="3" t="s">
        <v>1437</v>
      </c>
      <c r="F460" s="1" t="s">
        <v>1435</v>
      </c>
      <c r="G460" s="1" t="s">
        <v>14</v>
      </c>
      <c r="H460" s="1" t="s">
        <v>14</v>
      </c>
      <c r="I460" s="1" t="s">
        <v>14</v>
      </c>
      <c r="J460" s="1" t="s">
        <v>15</v>
      </c>
      <c r="K460" s="2"/>
      <c r="L460" s="5">
        <f>K460*28.69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2025-03-13T20:50:05+03:00</dcterms:created>
  <dcterms:modified xsi:type="dcterms:W3CDTF">2025-03-13T20:50:05+03:00</dcterms:modified>
  <dc:title>Untitled Spreadsheet</dc:title>
  <dc:description/>
  <dc:subject/>
  <cp:keywords/>
  <cp:category/>
</cp:coreProperties>
</file>