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<sst xmlns="http://schemas.openxmlformats.org/spreadsheetml/2006/main" uniqueCount="132">
  <si>
    <t>Изображение*</t>
  </si>
  <si>
    <t>ID</t>
  </si>
  <si>
    <t>Код</t>
  </si>
  <si>
    <t>Артикул*</t>
  </si>
  <si>
    <t>Название товара*</t>
  </si>
  <si>
    <t>Цена, руб.*</t>
  </si>
  <si>
    <t>Наличие</t>
  </si>
  <si>
    <t>Единица измерения</t>
  </si>
  <si>
    <t>Ваш заказ</t>
  </si>
  <si>
    <t>VLC-611023</t>
  </si>
  <si>
    <t>VT.022.N.E04050</t>
  </si>
  <si>
    <t>Инжекторный узел для подкл. рад. 1/2"х50%  (5 /40шт)</t>
  </si>
  <si>
    <t>3 362.00 руб.</t>
  </si>
  <si>
    <t>&gt;50</t>
  </si>
  <si>
    <t>шт</t>
  </si>
  <si>
    <t>VLC-611024</t>
  </si>
  <si>
    <t>VT.022.N.E04100</t>
  </si>
  <si>
    <t>Инжекторный узел для подкл. рад. 1/2"х100% (5 /40шт)</t>
  </si>
  <si>
    <t>VLC-611028</t>
  </si>
  <si>
    <t>VT.345.KNA.E04</t>
  </si>
  <si>
    <t>Узел угловой для нижн. Подкл. Рад. (c компл. адаптеров 1/2"), 3/4хЕвроконус</t>
  </si>
  <si>
    <t>1 496.00 руб.</t>
  </si>
  <si>
    <t>&gt;100</t>
  </si>
  <si>
    <t>VLC-611027</t>
  </si>
  <si>
    <t>VT.345.NA.05</t>
  </si>
  <si>
    <t>Узел нижнего подключения радиатора, угловой (1 /40шт)</t>
  </si>
  <si>
    <t>0.00 руб.</t>
  </si>
  <si>
    <t>VLC-611026</t>
  </si>
  <si>
    <t>VT.345K.N.E04</t>
  </si>
  <si>
    <t>Узел для нижнего подкл. рад. (комплект) (9 /54шт)</t>
  </si>
  <si>
    <t>1 149.00 руб.</t>
  </si>
  <si>
    <t>&gt;10</t>
  </si>
  <si>
    <t>VLC-611025</t>
  </si>
  <si>
    <t>VT.345R.N.05</t>
  </si>
  <si>
    <t>Кран для нижнего подкл. рад. (25 /150шт)</t>
  </si>
  <si>
    <t>538.00 руб.</t>
  </si>
  <si>
    <t>VLC-611029</t>
  </si>
  <si>
    <t>VT.AVK01.N.E04</t>
  </si>
  <si>
    <t>Адаптер для узла нижнего подкл. рад., Евроконус х 1/2" (10 /400шт)</t>
  </si>
  <si>
    <t>140.00 руб.</t>
  </si>
  <si>
    <t>RAR-210024</t>
  </si>
  <si>
    <t>узел для нижн. подкл. рад. ПРЯМОЙ  3/4 евроконус без адаптеров</t>
  </si>
  <si>
    <t>673.81 руб.</t>
  </si>
  <si>
    <t>&gt;25</t>
  </si>
  <si>
    <t>RAR-210025</t>
  </si>
  <si>
    <t>узел для нижн. подкл. рад. УГЛОВОЙ 3/4 евроконус без адаптеров</t>
  </si>
  <si>
    <t>713.80 руб.</t>
  </si>
  <si>
    <t>RAR-210009</t>
  </si>
  <si>
    <t>VR308</t>
  </si>
  <si>
    <t>Узел для нижн. подкл. рад. прямой (c компл. адаптеров 1/2"), 3/4хЕвроконус (4/50шт)</t>
  </si>
  <si>
    <t>1 188.95 руб.</t>
  </si>
  <si>
    <t>VER-000637</t>
  </si>
  <si>
    <t>VR308-C</t>
  </si>
  <si>
    <t>Узел нижнего подключения радиатора, 3/4" ПРЯМОЙ ЧЕРНЫЙ с адаптерами (48/1шт)</t>
  </si>
  <si>
    <t>1 066.77 руб.</t>
  </si>
  <si>
    <t>VER-000638</t>
  </si>
  <si>
    <t>VR308-F</t>
  </si>
  <si>
    <t>Узел нижнего подключения радиатора, 3/4" ПРЯМОЙ БЕЛЫЙ с адаптерами (48/1шт)</t>
  </si>
  <si>
    <t>1 090.48 руб.</t>
  </si>
  <si>
    <t>RAR-210023</t>
  </si>
  <si>
    <t>VR309</t>
  </si>
  <si>
    <t>Узел для нижн. подкл. рад. угловой (c компл. адаптеров 1/2"), 3/4хЕвроконус (5/50шт)</t>
  </si>
  <si>
    <t>1 147.01 руб.</t>
  </si>
  <si>
    <t>VER-000639</t>
  </si>
  <si>
    <t>VR309-C</t>
  </si>
  <si>
    <t>Узел нижнего подключения радиатора, 3/4" УГЛОВОЙ ЧЕРНЫЙ с адаптерами (48/1шт)</t>
  </si>
  <si>
    <t>1 114.19 руб.</t>
  </si>
  <si>
    <t>VER-000640</t>
  </si>
  <si>
    <t>VR309-F</t>
  </si>
  <si>
    <t>Узел нижнего подключения радиатора, 3/4" УГЛОВОЙ БЕЛЫЙ с адаптерами (48/1шт)</t>
  </si>
  <si>
    <t>1 139.72 руб.</t>
  </si>
  <si>
    <t>VLC-612009</t>
  </si>
  <si>
    <t>VT.025.N.E04050</t>
  </si>
  <si>
    <t>Инжекторный узел для подкл. рад.. 1/2"x50% (5 /40шт)</t>
  </si>
  <si>
    <t>4 424.00 руб.</t>
  </si>
  <si>
    <t>VLC-612010</t>
  </si>
  <si>
    <t>VT.025.N.E04100</t>
  </si>
  <si>
    <t>Инжекторный узел для подкл. рад.. 1/2"x100% (5 /40шт)</t>
  </si>
  <si>
    <t>VLC-612007</t>
  </si>
  <si>
    <t>VT.225K.N.E04050</t>
  </si>
  <si>
    <t>Термостатический узел для нижнего подкл. рад. Однотрубная система (комплект) 1/2"х50%  (1 /32шт)</t>
  </si>
  <si>
    <t>4 721.00 руб.</t>
  </si>
  <si>
    <t>VLC-612008</t>
  </si>
  <si>
    <t>VT.225K.N.E04100</t>
  </si>
  <si>
    <t>Термостатический узел для нижнего подкл. рад. Двухтрубная система (комплект) 1/2"х100% (1 /32шт)</t>
  </si>
  <si>
    <t>4 410.00 руб.</t>
  </si>
  <si>
    <t>VLC-612001</t>
  </si>
  <si>
    <t>VT.AD304.0.1000</t>
  </si>
  <si>
    <t>Трубка из нерж. стали D=15 мм, L=1 м (1 /50шт)</t>
  </si>
  <si>
    <t>751.00 руб.</t>
  </si>
  <si>
    <t>RAR-210019</t>
  </si>
  <si>
    <t>VR318</t>
  </si>
  <si>
    <t>Узел ниж подключ рад 4-х ход 1 и 2 труб система, вращение 360* ViEiR (компл VR321A+VR318A) (50/1шт)</t>
  </si>
  <si>
    <t>1 048.54 руб.</t>
  </si>
  <si>
    <t>RAR-120022</t>
  </si>
  <si>
    <t>VR318A</t>
  </si>
  <si>
    <t>Трубка из нерж. стали D=15 мм, L=600мм (1 /50шт)</t>
  </si>
  <si>
    <t>455.89 руб.</t>
  </si>
  <si>
    <t>RAR-120023</t>
  </si>
  <si>
    <t>VR320A</t>
  </si>
  <si>
    <t>Трубка нержавеющая  ф12*450мм  ViEiR (1шт)</t>
  </si>
  <si>
    <t>390.24 руб.</t>
  </si>
  <si>
    <t>RAR-210022</t>
  </si>
  <si>
    <t>VR320</t>
  </si>
  <si>
    <t>Узел термост для одноточеч ниж подключ рад (M30X1,5) 1 и 2 труб система (исполь с VR320A) (30/1шт)</t>
  </si>
  <si>
    <t>1 920.19 руб.</t>
  </si>
  <si>
    <t>RAR-210018</t>
  </si>
  <si>
    <t>VR321A</t>
  </si>
  <si>
    <t>Клапан термостатич. (M30X1,5) осевой для рад. с воздух. и доп. упл. (компл VR318+VR318A) (1/50шт)</t>
  </si>
  <si>
    <t>842.48 руб.</t>
  </si>
  <si>
    <t>VER-000537</t>
  </si>
  <si>
    <t>VR339</t>
  </si>
  <si>
    <t>Термостатический узел одноточечный нижней установки радиатора 1/2" "ViEiR" (60/1шт)</t>
  </si>
  <si>
    <t>1 748.78 руб.</t>
  </si>
  <si>
    <t>RAR-120018</t>
  </si>
  <si>
    <t>VR349</t>
  </si>
  <si>
    <t>Клапан ОСЕВОЙ термостатич. (M30X1,5) 3/4"ЕВРОКОНУС х1/2" ViEiR (комплект + VR350+VR318A) (60/1шт)</t>
  </si>
  <si>
    <t>645.53 руб.</t>
  </si>
  <si>
    <t>RAR-210021</t>
  </si>
  <si>
    <t>VR350</t>
  </si>
  <si>
    <t>Узел ниж подключ 4-х ходовой двухтруб система 100%  ViEiR (исполь с VR 349 + VR318A (50/1шт)</t>
  </si>
  <si>
    <t>862.54 руб.</t>
  </si>
  <si>
    <t>VIV-101020</t>
  </si>
  <si>
    <t>Комплект НИЖНИЙ термостатический УГЛОВОЙ 1/2" АНТРАЦИТ (черный матовый) блистер VIVALDO (20шт)С</t>
  </si>
  <si>
    <t>5 790.00 руб.</t>
  </si>
  <si>
    <t>VIV-101018</t>
  </si>
  <si>
    <t>Комплект НИЖНИЙ термостатический УГЛОВОЙ 1/2" БЕЛЫЙ в блистере VIVALDO (20шт)В</t>
  </si>
  <si>
    <t>VIV-101017</t>
  </si>
  <si>
    <t>Комплект НИЖНИЙ термостатический УГЛОВОЙ 1/2" ХРОМ в блистере VIVALDO (20шт)С</t>
  </si>
  <si>
    <t>5 590.00 руб.</t>
  </si>
  <si>
    <t>VIV-101019</t>
  </si>
  <si>
    <t>Комплект НИЖНИЙ термостатический УГЛОВОЙ 1/2" ЧЕРНЫЙ в блистере VIVALDO (20шт)В</t>
  </si>
</sst>
</file>

<file path=xl/styles.xml><?xml version="1.0" encoding="utf-8"?>
<styleSheet xmlns="http://schemas.openxmlformats.org/spreadsheetml/2006/main" xml:space="preserve">
  <numFmts count="1">
    <numFmt numFmtId="164" formatCode="# ### ### ### ### ### ### ### ##0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D9D9D9"/>
        <bgColor rgb="D9D9D9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1">
      <alignment horizontal="left" vertical="center" textRotation="0" wrapText="true" shrinkToFit="false"/>
    </xf>
    <xf xfId="0" fontId="0" numFmtId="0" fillId="2" borderId="1" applyFont="0" applyNumberFormat="0" applyFill="1" applyBorder="1" applyAlignment="1">
      <alignment horizontal="center" vertical="center" textRotation="0" wrapText="false" shrinkToFit="false"/>
    </xf>
    <xf xfId="0" fontId="0" numFmtId="0" fillId="0" borderId="1" applyFont="0" applyNumberFormat="0" applyFill="0" applyBorder="1" applyAlignment="1">
      <alignment horizontal="general" vertical="center" textRotation="0" wrapText="true" shrinkToFit="false"/>
    </xf>
    <xf xfId="0" fontId="1" numFmtId="0" fillId="2" borderId="1" applyFont="1" applyNumberFormat="0" applyFill="1" applyBorder="1" applyAlignment="1">
      <alignment horizontal="center" vertical="center" textRotation="0" wrapText="true" shrinkToFit="false"/>
    </xf>
    <xf xfId="0" fontId="1" numFmtId="164" fillId="2" borderId="1" applyFont="1" applyNumberFormat="1" applyFill="1" applyBorder="1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90d552da_86a5_11e9_8101_003048fd731b_f6cf4dcf_a596_11ee_a526_047c1617b1431.jpeg"/><Relationship Id="rId2" Type="http://schemas.openxmlformats.org/officeDocument/2006/relationships/image" Target="../media/90d552ed_86a5_11e9_8101_003048fd731b_f6cf4dc8_a596_11ee_a526_047c1617b1432.jpeg"/><Relationship Id="rId3" Type="http://schemas.openxmlformats.org/officeDocument/2006/relationships/image" Target="../media/90d552ea_86a5_11e9_8101_003048fd731b_f6cf4dac_a596_11ee_a526_047c1617b1433.jpeg"/><Relationship Id="rId4" Type="http://schemas.openxmlformats.org/officeDocument/2006/relationships/image" Target="../media/90d552e6_86a5_11e9_8101_003048fd731b_f6cf4dc1_a596_11ee_a526_047c1617b1434.jpeg"/><Relationship Id="rId5" Type="http://schemas.openxmlformats.org/officeDocument/2006/relationships/image" Target="../media/90d552e2_86a5_11e9_8101_003048fd731b_f6cf4dba_a596_11ee_a526_047c1617b1435.jpeg"/><Relationship Id="rId6" Type="http://schemas.openxmlformats.org/officeDocument/2006/relationships/image" Target="../media/90d552f1_86a5_11e9_8101_003048fd731b_f6cf4db3_a596_11ee_a526_047c1617b1436.jpeg"/><Relationship Id="rId7" Type="http://schemas.openxmlformats.org/officeDocument/2006/relationships/image" Target="../media/365e714f_68f5_11ea_8111_003048fd731b_018ae8ab_7ca2_11ea_8111_003048fd731b7.png"/><Relationship Id="rId8" Type="http://schemas.openxmlformats.org/officeDocument/2006/relationships/image" Target="../media/365e7151_68f5_11ea_8111_003048fd731b_018ae8ac_7ca2_11ea_8111_003048fd731b8.jpeg"/><Relationship Id="rId9" Type="http://schemas.openxmlformats.org/officeDocument/2006/relationships/image" Target="../media/dab7a769_3767_11ea_810f_003048fd731b_f74277e3_a580_11ee_a526_047c1617b1439.jpeg"/><Relationship Id="rId10" Type="http://schemas.openxmlformats.org/officeDocument/2006/relationships/image" Target="../media/efe04996_729c_11ee_a4e3_047c1617b143_cfd40f26_a580_11ee_a526_047c1617b14310.jpeg"/><Relationship Id="rId11" Type="http://schemas.openxmlformats.org/officeDocument/2006/relationships/image" Target="../media/efe04998_729c_11ee_a4e3_047c1617b143_cfd40f29_a580_11ee_a526_047c1617b14311.jpeg"/><Relationship Id="rId12" Type="http://schemas.openxmlformats.org/officeDocument/2006/relationships/image" Target="../media/365e714d_68f5_11ea_8111_003048fd731b_f74277df_a580_11ee_a526_047c1617b14312.jpeg"/><Relationship Id="rId13" Type="http://schemas.openxmlformats.org/officeDocument/2006/relationships/image" Target="../media/efe0499a_729c_11ee_a4e3_047c1617b143_cfd40f2c_a580_11ee_a526_047c1617b14313.jpeg"/><Relationship Id="rId14" Type="http://schemas.openxmlformats.org/officeDocument/2006/relationships/image" Target="../media/efe0499c_729c_11ee_a4e3_047c1617b143_cfd40f2f_a580_11ee_a526_047c1617b14314.jpeg"/><Relationship Id="rId15" Type="http://schemas.openxmlformats.org/officeDocument/2006/relationships/image" Target="../media/8a41bae9_86a5_11e9_8101_003048fd731b_573396e8_f953_11e9_810b_003048fd731b15.jpeg"/><Relationship Id="rId16" Type="http://schemas.openxmlformats.org/officeDocument/2006/relationships/image" Target="../media/8a41bae3_86a5_11e9_8101_003048fd731b_573396e6_f953_11e9_810b_003048fd731b16.jpeg"/><Relationship Id="rId17" Type="http://schemas.openxmlformats.org/officeDocument/2006/relationships/image" Target="../media/8a41bacd_86a5_11e9_8101_003048fd731b_573396e0_f953_11e9_810b_003048fd731b17.jpeg"/><Relationship Id="rId18" Type="http://schemas.openxmlformats.org/officeDocument/2006/relationships/image" Target="../media/365e7147_68f5_11ea_8111_003048fd731b_60261cfd_27aa_11ed_a30e_00259070b48718.jpeg"/><Relationship Id="rId19" Type="http://schemas.openxmlformats.org/officeDocument/2006/relationships/image" Target="../media/b3858dbf_8705_11ea_8112_003048fd731b_60261cf9_27aa_11ed_a30e_00259070b48719.jpeg"/><Relationship Id="rId20" Type="http://schemas.openxmlformats.org/officeDocument/2006/relationships/image" Target="../media/365e714b_68f5_11ea_8111_003048fd731b_60261d01_27aa_11ed_a30e_00259070b48720.jpeg"/><Relationship Id="rId21" Type="http://schemas.openxmlformats.org/officeDocument/2006/relationships/image" Target="../media/365e7145_68f5_11ea_8111_003048fd731b_60261cfb_27aa_11ed_a30e_00259070b48721.png"/><Relationship Id="rId22" Type="http://schemas.openxmlformats.org/officeDocument/2006/relationships/image" Target="../media/e3f40c0c_5308_11ee_a4bb_047c1617b143_cfd40f43_a580_11ee_a526_047c1617b14322.jpeg"/><Relationship Id="rId23" Type="http://schemas.openxmlformats.org/officeDocument/2006/relationships/image" Target="../media/365e7131_68f5_11ea_8111_003048fd731b_cfd40f49_a580_11ee_a526_047c1617b14323.jpeg"/><Relationship Id="rId24" Type="http://schemas.openxmlformats.org/officeDocument/2006/relationships/image" Target="../media/365e7149_68f5_11ea_8111_003048fd731b_018ae8a8_7ca2_11ea_8111_003048fd731b24.jpeg"/><Relationship Id="rId25" Type="http://schemas.openxmlformats.org/officeDocument/2006/relationships/image" Target="../media/04b67c4b_2a11_11ee_a486_047c1617b143_f7427808_a580_11ee_a526_047c1617b14325.jpeg"/><Relationship Id="rId26" Type="http://schemas.openxmlformats.org/officeDocument/2006/relationships/image" Target="../media/04b67c47_2a11_11ee_a486_047c1617b143_f742780e_a580_11ee_a526_047c1617b14326.jpeg"/><Relationship Id="rId27" Type="http://schemas.openxmlformats.org/officeDocument/2006/relationships/image" Target="../media/04b67c45_2a11_11ee_a486_047c1617b143_f742780c_a580_11ee_a526_047c1617b14327.jpeg"/><Relationship Id="rId28" Type="http://schemas.openxmlformats.org/officeDocument/2006/relationships/image" Target="../media/04b67c49_2a11_11ee_a486_047c1617b143_f742780a_a580_11ee_a526_047c1617b14328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1</xdr:row>
      <xdr:rowOff>95250</xdr:rowOff>
    </xdr:from>
    <xdr:ext cx="1143000" cy="1143000"/>
    <xdr:pic>
      <xdr:nvPicPr>
        <xdr:cNvPr id="1" name="Image_13" descr="Image_1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3</xdr:row>
      <xdr:rowOff>95250</xdr:rowOff>
    </xdr:from>
    <xdr:ext cx="1143000" cy="1143000"/>
    <xdr:pic>
      <xdr:nvPicPr>
        <xdr:cNvPr id="2" name="Image_14" descr="Image_1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4</xdr:row>
      <xdr:rowOff>95250</xdr:rowOff>
    </xdr:from>
    <xdr:ext cx="1143000" cy="1143000"/>
    <xdr:pic>
      <xdr:nvPicPr>
        <xdr:cNvPr id="3" name="Image_15" descr="Image_1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5</xdr:row>
      <xdr:rowOff>95250</xdr:rowOff>
    </xdr:from>
    <xdr:ext cx="1143000" cy="1143000"/>
    <xdr:pic>
      <xdr:nvPicPr>
        <xdr:cNvPr id="4" name="Image_16" descr="Image_1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6</xdr:row>
      <xdr:rowOff>95250</xdr:rowOff>
    </xdr:from>
    <xdr:ext cx="1143000" cy="1143000"/>
    <xdr:pic>
      <xdr:nvPicPr>
        <xdr:cNvPr id="5" name="Image_17" descr="Image_17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7</xdr:row>
      <xdr:rowOff>95250</xdr:rowOff>
    </xdr:from>
    <xdr:ext cx="1143000" cy="1143000"/>
    <xdr:pic>
      <xdr:nvPicPr>
        <xdr:cNvPr id="6" name="Image_18" descr="Image_18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8</xdr:row>
      <xdr:rowOff>95250</xdr:rowOff>
    </xdr:from>
    <xdr:ext cx="1143000" cy="1143000"/>
    <xdr:pic>
      <xdr:nvPicPr>
        <xdr:cNvPr id="7" name="Image_38" descr="Image_3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9</xdr:row>
      <xdr:rowOff>95250</xdr:rowOff>
    </xdr:from>
    <xdr:ext cx="1143000" cy="1143000"/>
    <xdr:pic>
      <xdr:nvPicPr>
        <xdr:cNvPr id="8" name="Image_39" descr="Image_39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10</xdr:row>
      <xdr:rowOff>95250</xdr:rowOff>
    </xdr:from>
    <xdr:ext cx="1143000" cy="1143000"/>
    <xdr:pic>
      <xdr:nvPicPr>
        <xdr:cNvPr id="9" name="Image_40" descr="Image_40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11</xdr:row>
      <xdr:rowOff>95250</xdr:rowOff>
    </xdr:from>
    <xdr:ext cx="1143000" cy="1143000"/>
    <xdr:pic>
      <xdr:nvPicPr>
        <xdr:cNvPr id="10" name="Image_41" descr="Image_41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12</xdr:row>
      <xdr:rowOff>95250</xdr:rowOff>
    </xdr:from>
    <xdr:ext cx="1143000" cy="1143000"/>
    <xdr:pic>
      <xdr:nvPicPr>
        <xdr:cNvPr id="11" name="Image_42" descr="Image_42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13</xdr:row>
      <xdr:rowOff>95250</xdr:rowOff>
    </xdr:from>
    <xdr:ext cx="1143000" cy="1143000"/>
    <xdr:pic>
      <xdr:nvPicPr>
        <xdr:cNvPr id="12" name="Image_43" descr="Image_43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14</xdr:row>
      <xdr:rowOff>95250</xdr:rowOff>
    </xdr:from>
    <xdr:ext cx="1143000" cy="1143000"/>
    <xdr:pic>
      <xdr:nvPicPr>
        <xdr:cNvPr id="13" name="Image_44" descr="Image_44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15</xdr:row>
      <xdr:rowOff>95250</xdr:rowOff>
    </xdr:from>
    <xdr:ext cx="1143000" cy="1143000"/>
    <xdr:pic>
      <xdr:nvPicPr>
        <xdr:cNvPr id="14" name="Image_45" descr="Image_45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16</xdr:row>
      <xdr:rowOff>95250</xdr:rowOff>
    </xdr:from>
    <xdr:ext cx="1143000" cy="1143000"/>
    <xdr:pic>
      <xdr:nvPicPr>
        <xdr:cNvPr id="15" name="Image_72" descr="Image_72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18</xdr:row>
      <xdr:rowOff>95250</xdr:rowOff>
    </xdr:from>
    <xdr:ext cx="1143000" cy="1143000"/>
    <xdr:pic>
      <xdr:nvPicPr>
        <xdr:cNvPr id="16" name="Image_73" descr="Image_73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20</xdr:row>
      <xdr:rowOff>95250</xdr:rowOff>
    </xdr:from>
    <xdr:ext cx="1143000" cy="1143000"/>
    <xdr:pic>
      <xdr:nvPicPr>
        <xdr:cNvPr id="17" name="Image_74" descr="Image_74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21</xdr:row>
      <xdr:rowOff>95250</xdr:rowOff>
    </xdr:from>
    <xdr:ext cx="1143000" cy="1143000"/>
    <xdr:pic>
      <xdr:nvPicPr>
        <xdr:cNvPr id="18" name="Image_103" descr="Image_103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22</xdr:row>
      <xdr:rowOff>95250</xdr:rowOff>
    </xdr:from>
    <xdr:ext cx="1143000" cy="1143000"/>
    <xdr:pic>
      <xdr:nvPicPr>
        <xdr:cNvPr id="19" name="Image_104" descr="Image_104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24</xdr:row>
      <xdr:rowOff>95250</xdr:rowOff>
    </xdr:from>
    <xdr:ext cx="1143000" cy="1143000"/>
    <xdr:pic>
      <xdr:nvPicPr>
        <xdr:cNvPr id="20" name="Image_105" descr="Image_105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25</xdr:row>
      <xdr:rowOff>95250</xdr:rowOff>
    </xdr:from>
    <xdr:ext cx="1143000" cy="1143000"/>
    <xdr:pic>
      <xdr:nvPicPr>
        <xdr:cNvPr id="21" name="Image_106" descr="Image_106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26</xdr:row>
      <xdr:rowOff>95250</xdr:rowOff>
    </xdr:from>
    <xdr:ext cx="1143000" cy="1143000"/>
    <xdr:pic>
      <xdr:nvPicPr>
        <xdr:cNvPr id="22" name="Image_107" descr="Image_107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27</xdr:row>
      <xdr:rowOff>95250</xdr:rowOff>
    </xdr:from>
    <xdr:ext cx="1143000" cy="1143000"/>
    <xdr:pic>
      <xdr:nvPicPr>
        <xdr:cNvPr id="23" name="Image_108" descr="Image_108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28</xdr:row>
      <xdr:rowOff>95250</xdr:rowOff>
    </xdr:from>
    <xdr:ext cx="1143000" cy="1143000"/>
    <xdr:pic>
      <xdr:nvPicPr>
        <xdr:cNvPr id="24" name="Image_109" descr="Image_109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29</xdr:row>
      <xdr:rowOff>95250</xdr:rowOff>
    </xdr:from>
    <xdr:ext cx="1143000" cy="1143000"/>
    <xdr:pic>
      <xdr:nvPicPr>
        <xdr:cNvPr id="25" name="Image_126" descr="Image_126"/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30</xdr:row>
      <xdr:rowOff>95250</xdr:rowOff>
    </xdr:from>
    <xdr:ext cx="1143000" cy="1143000"/>
    <xdr:pic>
      <xdr:nvPicPr>
        <xdr:cNvPr id="26" name="Image_127" descr="Image_127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31</xdr:row>
      <xdr:rowOff>95250</xdr:rowOff>
    </xdr:from>
    <xdr:ext cx="1143000" cy="1143000"/>
    <xdr:pic>
      <xdr:nvPicPr>
        <xdr:cNvPr id="27" name="Image_128" descr="Image_128"/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32</xdr:row>
      <xdr:rowOff>95250</xdr:rowOff>
    </xdr:from>
    <xdr:ext cx="1143000" cy="1143000"/>
    <xdr:pic>
      <xdr:nvPicPr>
        <xdr:cNvPr id="28" name="Image_129" descr="Image_129"/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33"/>
  <sheetViews>
    <sheetView tabSelected="1" workbookViewId="0" showGridLines="true" showRowColHeaders="1">
      <pane ySplit="1" topLeftCell="A2" activePane="bottomLeft" state="frozen"/>
      <selection pane="bottomLeft" activeCell="A2" sqref="A2"/>
    </sheetView>
  </sheetViews>
  <sheetFormatPr defaultRowHeight="14.4" outlineLevelRow="0" outlineLevelCol="0"/>
  <cols>
    <col min="1" max="1" width="24" customWidth="true" style="0"/>
    <col min="2" max="2" width="10" customWidth="true" style="0"/>
    <col min="3" max="3" width="14" customWidth="true" style="0"/>
    <col min="4" max="4" width="20" customWidth="true" style="0"/>
    <col min="5" max="5" width="60" customWidth="true" style="0"/>
    <col min="6" max="6" width="15" customWidth="true" style="0"/>
    <col min="7" max="7" width="15" customWidth="true" style="0"/>
    <col min="8" max="8" width="11" customWidth="true" style="0"/>
    <col min="9" max="9" width="10" customWidth="true" style="0"/>
    <col min="10" max="10" width="13" customWidth="true" style="0"/>
  </cols>
  <sheetData>
    <row r="1" spans="1:10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5">
        <f>SUM(J2:J33)</f>
        <v>0</v>
      </c>
    </row>
    <row r="2" spans="1:10" customHeight="1" ht="53">
      <c r="A2" s="1"/>
      <c r="B2" s="1">
        <v>819028</v>
      </c>
      <c r="C2" s="1" t="s">
        <v>9</v>
      </c>
      <c r="D2" s="1" t="s">
        <v>10</v>
      </c>
      <c r="E2" s="3" t="s">
        <v>11</v>
      </c>
      <c r="F2" s="1" t="s">
        <v>12</v>
      </c>
      <c r="G2" s="1" t="s">
        <v>13</v>
      </c>
      <c r="H2" s="1" t="s">
        <v>14</v>
      </c>
      <c r="I2" s="2"/>
      <c r="J2" s="5">
        <f>I2*3362.00</f>
        <v>0</v>
      </c>
    </row>
    <row r="3" spans="1:10" customHeight="1" ht="53">
      <c r="A3" s="1"/>
      <c r="B3" s="1">
        <v>819029</v>
      </c>
      <c r="C3" s="1" t="s">
        <v>15</v>
      </c>
      <c r="D3" s="1" t="s">
        <v>16</v>
      </c>
      <c r="E3" s="3" t="s">
        <v>17</v>
      </c>
      <c r="F3" s="1" t="s">
        <v>12</v>
      </c>
      <c r="G3" s="1" t="s">
        <v>13</v>
      </c>
      <c r="H3" s="1" t="s">
        <v>14</v>
      </c>
      <c r="I3" s="2"/>
      <c r="J3" s="5">
        <f>I3*3362.00</f>
        <v>0</v>
      </c>
    </row>
    <row r="4" spans="1:10" customHeight="1" ht="105">
      <c r="A4" s="1"/>
      <c r="B4" s="1">
        <v>819033</v>
      </c>
      <c r="C4" s="1" t="s">
        <v>18</v>
      </c>
      <c r="D4" s="1" t="s">
        <v>19</v>
      </c>
      <c r="E4" s="3" t="s">
        <v>20</v>
      </c>
      <c r="F4" s="1" t="s">
        <v>21</v>
      </c>
      <c r="G4" s="1" t="s">
        <v>22</v>
      </c>
      <c r="H4" s="1" t="s">
        <v>14</v>
      </c>
      <c r="I4" s="2"/>
      <c r="J4" s="5">
        <f>I4*1496.00</f>
        <v>0</v>
      </c>
    </row>
    <row r="5" spans="1:10" customHeight="1" ht="105">
      <c r="A5" s="1"/>
      <c r="B5" s="1">
        <v>819032</v>
      </c>
      <c r="C5" s="1" t="s">
        <v>23</v>
      </c>
      <c r="D5" s="1" t="s">
        <v>24</v>
      </c>
      <c r="E5" s="3" t="s">
        <v>25</v>
      </c>
      <c r="F5" s="1" t="s">
        <v>26</v>
      </c>
      <c r="G5" s="1">
        <v>0</v>
      </c>
      <c r="H5" s="1" t="s">
        <v>14</v>
      </c>
      <c r="I5" s="2"/>
      <c r="J5" s="5">
        <f>I5*0.00</f>
        <v>0</v>
      </c>
    </row>
    <row r="6" spans="1:10" customHeight="1" ht="105">
      <c r="A6" s="1"/>
      <c r="B6" s="1">
        <v>819031</v>
      </c>
      <c r="C6" s="1" t="s">
        <v>27</v>
      </c>
      <c r="D6" s="1" t="s">
        <v>28</v>
      </c>
      <c r="E6" s="3" t="s">
        <v>29</v>
      </c>
      <c r="F6" s="1" t="s">
        <v>30</v>
      </c>
      <c r="G6" s="1" t="s">
        <v>31</v>
      </c>
      <c r="H6" s="1" t="s">
        <v>14</v>
      </c>
      <c r="I6" s="2"/>
      <c r="J6" s="5">
        <f>I6*1149.00</f>
        <v>0</v>
      </c>
    </row>
    <row r="7" spans="1:10" customHeight="1" ht="105">
      <c r="A7" s="1"/>
      <c r="B7" s="1">
        <v>819030</v>
      </c>
      <c r="C7" s="1" t="s">
        <v>32</v>
      </c>
      <c r="D7" s="1" t="s">
        <v>33</v>
      </c>
      <c r="E7" s="3" t="s">
        <v>34</v>
      </c>
      <c r="F7" s="1" t="s">
        <v>35</v>
      </c>
      <c r="G7" s="1" t="s">
        <v>22</v>
      </c>
      <c r="H7" s="1" t="s">
        <v>14</v>
      </c>
      <c r="I7" s="2"/>
      <c r="J7" s="5">
        <f>I7*538.00</f>
        <v>0</v>
      </c>
    </row>
    <row r="8" spans="1:10" customHeight="1" ht="105">
      <c r="A8" s="1"/>
      <c r="B8" s="1">
        <v>819034</v>
      </c>
      <c r="C8" s="1" t="s">
        <v>36</v>
      </c>
      <c r="D8" s="1" t="s">
        <v>37</v>
      </c>
      <c r="E8" s="3" t="s">
        <v>38</v>
      </c>
      <c r="F8" s="1" t="s">
        <v>39</v>
      </c>
      <c r="G8" s="1" t="s">
        <v>22</v>
      </c>
      <c r="H8" s="1" t="s">
        <v>14</v>
      </c>
      <c r="I8" s="2"/>
      <c r="J8" s="5">
        <f>I8*140.00</f>
        <v>0</v>
      </c>
    </row>
    <row r="9" spans="1:10" customHeight="1" ht="105">
      <c r="A9" s="1"/>
      <c r="B9" s="1">
        <v>825202</v>
      </c>
      <c r="C9" s="1" t="s">
        <v>40</v>
      </c>
      <c r="D9" s="1"/>
      <c r="E9" s="3" t="s">
        <v>41</v>
      </c>
      <c r="F9" s="1" t="s">
        <v>42</v>
      </c>
      <c r="G9" s="1" t="s">
        <v>43</v>
      </c>
      <c r="H9" s="1" t="s">
        <v>14</v>
      </c>
      <c r="I9" s="2"/>
      <c r="J9" s="5">
        <f>I9*673.81</f>
        <v>0</v>
      </c>
    </row>
    <row r="10" spans="1:10" customHeight="1" ht="105">
      <c r="A10" s="1"/>
      <c r="B10" s="1">
        <v>825203</v>
      </c>
      <c r="C10" s="1" t="s">
        <v>44</v>
      </c>
      <c r="D10" s="1"/>
      <c r="E10" s="3" t="s">
        <v>45</v>
      </c>
      <c r="F10" s="1" t="s">
        <v>46</v>
      </c>
      <c r="G10" s="1">
        <v>4</v>
      </c>
      <c r="H10" s="1" t="s">
        <v>14</v>
      </c>
      <c r="I10" s="2"/>
      <c r="J10" s="5">
        <f>I10*713.80</f>
        <v>0</v>
      </c>
    </row>
    <row r="11" spans="1:10" customHeight="1" ht="105">
      <c r="A11" s="1"/>
      <c r="B11" s="1">
        <v>824683</v>
      </c>
      <c r="C11" s="1" t="s">
        <v>47</v>
      </c>
      <c r="D11" s="1" t="s">
        <v>48</v>
      </c>
      <c r="E11" s="3" t="s">
        <v>49</v>
      </c>
      <c r="F11" s="1" t="s">
        <v>50</v>
      </c>
      <c r="G11" s="1" t="s">
        <v>43</v>
      </c>
      <c r="H11" s="1" t="s">
        <v>14</v>
      </c>
      <c r="I11" s="2"/>
      <c r="J11" s="5">
        <f>I11*1188.95</f>
        <v>0</v>
      </c>
    </row>
    <row r="12" spans="1:10" customHeight="1" ht="105">
      <c r="A12" s="1"/>
      <c r="B12" s="1">
        <v>880047</v>
      </c>
      <c r="C12" s="1" t="s">
        <v>51</v>
      </c>
      <c r="D12" s="1" t="s">
        <v>52</v>
      </c>
      <c r="E12" s="3" t="s">
        <v>53</v>
      </c>
      <c r="F12" s="1" t="s">
        <v>54</v>
      </c>
      <c r="G12" s="1" t="s">
        <v>31</v>
      </c>
      <c r="H12" s="1" t="s">
        <v>14</v>
      </c>
      <c r="I12" s="2"/>
      <c r="J12" s="5">
        <f>I12*1066.77</f>
        <v>0</v>
      </c>
    </row>
    <row r="13" spans="1:10" customHeight="1" ht="105">
      <c r="A13" s="1"/>
      <c r="B13" s="1">
        <v>880048</v>
      </c>
      <c r="C13" s="1" t="s">
        <v>55</v>
      </c>
      <c r="D13" s="1" t="s">
        <v>56</v>
      </c>
      <c r="E13" s="3" t="s">
        <v>57</v>
      </c>
      <c r="F13" s="1" t="s">
        <v>58</v>
      </c>
      <c r="G13" s="1" t="s">
        <v>31</v>
      </c>
      <c r="H13" s="1" t="s">
        <v>14</v>
      </c>
      <c r="I13" s="2"/>
      <c r="J13" s="5">
        <f>I13*1090.48</f>
        <v>0</v>
      </c>
    </row>
    <row r="14" spans="1:10" customHeight="1" ht="105">
      <c r="A14" s="1"/>
      <c r="B14" s="1">
        <v>825201</v>
      </c>
      <c r="C14" s="1" t="s">
        <v>59</v>
      </c>
      <c r="D14" s="1" t="s">
        <v>60</v>
      </c>
      <c r="E14" s="3" t="s">
        <v>61</v>
      </c>
      <c r="F14" s="1" t="s">
        <v>62</v>
      </c>
      <c r="G14" s="1" t="s">
        <v>43</v>
      </c>
      <c r="H14" s="1" t="s">
        <v>14</v>
      </c>
      <c r="I14" s="2"/>
      <c r="J14" s="5">
        <f>I14*1147.01</f>
        <v>0</v>
      </c>
    </row>
    <row r="15" spans="1:10" customHeight="1" ht="105">
      <c r="A15" s="1"/>
      <c r="B15" s="1">
        <v>880049</v>
      </c>
      <c r="C15" s="1" t="s">
        <v>63</v>
      </c>
      <c r="D15" s="1" t="s">
        <v>64</v>
      </c>
      <c r="E15" s="3" t="s">
        <v>65</v>
      </c>
      <c r="F15" s="1" t="s">
        <v>66</v>
      </c>
      <c r="G15" s="1">
        <v>10</v>
      </c>
      <c r="H15" s="1" t="s">
        <v>14</v>
      </c>
      <c r="I15" s="2"/>
      <c r="J15" s="5">
        <f>I15*1114.19</f>
        <v>0</v>
      </c>
    </row>
    <row r="16" spans="1:10" customHeight="1" ht="105">
      <c r="A16" s="1"/>
      <c r="B16" s="1">
        <v>880050</v>
      </c>
      <c r="C16" s="1" t="s">
        <v>67</v>
      </c>
      <c r="D16" s="1" t="s">
        <v>68</v>
      </c>
      <c r="E16" s="3" t="s">
        <v>69</v>
      </c>
      <c r="F16" s="1" t="s">
        <v>70</v>
      </c>
      <c r="G16" s="1" t="s">
        <v>31</v>
      </c>
      <c r="H16" s="1" t="s">
        <v>14</v>
      </c>
      <c r="I16" s="2"/>
      <c r="J16" s="5">
        <f>I16*1139.72</f>
        <v>0</v>
      </c>
    </row>
    <row r="17" spans="1:10" customHeight="1" ht="53">
      <c r="A17" s="1"/>
      <c r="B17" s="1">
        <v>818967</v>
      </c>
      <c r="C17" s="1" t="s">
        <v>71</v>
      </c>
      <c r="D17" s="1" t="s">
        <v>72</v>
      </c>
      <c r="E17" s="3" t="s">
        <v>73</v>
      </c>
      <c r="F17" s="1" t="s">
        <v>74</v>
      </c>
      <c r="G17" s="1">
        <v>5</v>
      </c>
      <c r="H17" s="1" t="s">
        <v>14</v>
      </c>
      <c r="I17" s="2"/>
      <c r="J17" s="5">
        <f>I17*4424.00</f>
        <v>0</v>
      </c>
    </row>
    <row r="18" spans="1:10" customHeight="1" ht="53">
      <c r="A18" s="1"/>
      <c r="B18" s="1">
        <v>818968</v>
      </c>
      <c r="C18" s="1" t="s">
        <v>75</v>
      </c>
      <c r="D18" s="1" t="s">
        <v>76</v>
      </c>
      <c r="E18" s="3" t="s">
        <v>77</v>
      </c>
      <c r="F18" s="1" t="s">
        <v>74</v>
      </c>
      <c r="G18" s="1" t="s">
        <v>13</v>
      </c>
      <c r="H18" s="1" t="s">
        <v>14</v>
      </c>
      <c r="I18" s="2"/>
      <c r="J18" s="5">
        <f>I18*4424.00</f>
        <v>0</v>
      </c>
    </row>
    <row r="19" spans="1:10" customHeight="1" ht="53">
      <c r="A19" s="1"/>
      <c r="B19" s="1">
        <v>818965</v>
      </c>
      <c r="C19" s="1" t="s">
        <v>78</v>
      </c>
      <c r="D19" s="1" t="s">
        <v>79</v>
      </c>
      <c r="E19" s="3" t="s">
        <v>80</v>
      </c>
      <c r="F19" s="1" t="s">
        <v>81</v>
      </c>
      <c r="G19" s="1" t="s">
        <v>43</v>
      </c>
      <c r="H19" s="1" t="s">
        <v>14</v>
      </c>
      <c r="I19" s="2"/>
      <c r="J19" s="5">
        <f>I19*4721.00</f>
        <v>0</v>
      </c>
    </row>
    <row r="20" spans="1:10" customHeight="1" ht="53">
      <c r="A20" s="1"/>
      <c r="B20" s="1">
        <v>818966</v>
      </c>
      <c r="C20" s="1" t="s">
        <v>82</v>
      </c>
      <c r="D20" s="1" t="s">
        <v>83</v>
      </c>
      <c r="E20" s="3" t="s">
        <v>84</v>
      </c>
      <c r="F20" s="1" t="s">
        <v>85</v>
      </c>
      <c r="G20" s="1" t="s">
        <v>43</v>
      </c>
      <c r="H20" s="1" t="s">
        <v>14</v>
      </c>
      <c r="I20" s="2"/>
      <c r="J20" s="5">
        <f>I20*4410.00</f>
        <v>0</v>
      </c>
    </row>
    <row r="21" spans="1:10" customHeight="1" ht="105">
      <c r="A21" s="1"/>
      <c r="B21" s="1">
        <v>818959</v>
      </c>
      <c r="C21" s="1" t="s">
        <v>86</v>
      </c>
      <c r="D21" s="1" t="s">
        <v>87</v>
      </c>
      <c r="E21" s="3" t="s">
        <v>88</v>
      </c>
      <c r="F21" s="1" t="s">
        <v>89</v>
      </c>
      <c r="G21" s="1" t="s">
        <v>22</v>
      </c>
      <c r="H21" s="1" t="s">
        <v>14</v>
      </c>
      <c r="I21" s="2"/>
      <c r="J21" s="5">
        <f>I21*751.00</f>
        <v>0</v>
      </c>
    </row>
    <row r="22" spans="1:10" customHeight="1" ht="105">
      <c r="A22" s="1"/>
      <c r="B22" s="1">
        <v>825198</v>
      </c>
      <c r="C22" s="1" t="s">
        <v>90</v>
      </c>
      <c r="D22" s="1" t="s">
        <v>91</v>
      </c>
      <c r="E22" s="3" t="s">
        <v>92</v>
      </c>
      <c r="F22" s="1" t="s">
        <v>93</v>
      </c>
      <c r="G22" s="1">
        <v>5</v>
      </c>
      <c r="H22" s="1" t="s">
        <v>14</v>
      </c>
      <c r="I22" s="2"/>
      <c r="J22" s="5">
        <f>I22*1048.54</f>
        <v>0</v>
      </c>
    </row>
    <row r="23" spans="1:10" customHeight="1" ht="53">
      <c r="A23" s="1"/>
      <c r="B23" s="1">
        <v>827059</v>
      </c>
      <c r="C23" s="1" t="s">
        <v>94</v>
      </c>
      <c r="D23" s="1" t="s">
        <v>95</v>
      </c>
      <c r="E23" s="3" t="s">
        <v>96</v>
      </c>
      <c r="F23" s="1" t="s">
        <v>97</v>
      </c>
      <c r="G23" s="1" t="s">
        <v>31</v>
      </c>
      <c r="H23" s="1" t="s">
        <v>14</v>
      </c>
      <c r="I23" s="2"/>
      <c r="J23" s="5">
        <f>I23*455.89</f>
        <v>0</v>
      </c>
    </row>
    <row r="24" spans="1:10" customHeight="1" ht="53">
      <c r="A24" s="1"/>
      <c r="B24" s="1">
        <v>832482</v>
      </c>
      <c r="C24" s="1" t="s">
        <v>98</v>
      </c>
      <c r="D24" s="1" t="s">
        <v>99</v>
      </c>
      <c r="E24" s="3" t="s">
        <v>100</v>
      </c>
      <c r="F24" s="1" t="s">
        <v>101</v>
      </c>
      <c r="G24" s="1" t="s">
        <v>31</v>
      </c>
      <c r="H24" s="1" t="s">
        <v>14</v>
      </c>
      <c r="I24" s="2"/>
      <c r="J24" s="5">
        <f>I24*390.24</f>
        <v>0</v>
      </c>
    </row>
    <row r="25" spans="1:10" customHeight="1" ht="105">
      <c r="A25" s="1"/>
      <c r="B25" s="1">
        <v>825200</v>
      </c>
      <c r="C25" s="1" t="s">
        <v>102</v>
      </c>
      <c r="D25" s="1" t="s">
        <v>103</v>
      </c>
      <c r="E25" s="3" t="s">
        <v>104</v>
      </c>
      <c r="F25" s="1" t="s">
        <v>105</v>
      </c>
      <c r="G25" s="1" t="s">
        <v>31</v>
      </c>
      <c r="H25" s="1" t="s">
        <v>14</v>
      </c>
      <c r="I25" s="2"/>
      <c r="J25" s="5">
        <f>I25*1920.19</f>
        <v>0</v>
      </c>
    </row>
    <row r="26" spans="1:10" customHeight="1" ht="105">
      <c r="A26" s="1"/>
      <c r="B26" s="1">
        <v>825197</v>
      </c>
      <c r="C26" s="1" t="s">
        <v>106</v>
      </c>
      <c r="D26" s="1" t="s">
        <v>107</v>
      </c>
      <c r="E26" s="3" t="s">
        <v>108</v>
      </c>
      <c r="F26" s="1" t="s">
        <v>109</v>
      </c>
      <c r="G26" s="1">
        <v>4</v>
      </c>
      <c r="H26" s="1" t="s">
        <v>14</v>
      </c>
      <c r="I26" s="2"/>
      <c r="J26" s="5">
        <f>I26*842.48</f>
        <v>0</v>
      </c>
    </row>
    <row r="27" spans="1:10" customHeight="1" ht="105">
      <c r="A27" s="1"/>
      <c r="B27" s="1">
        <v>879954</v>
      </c>
      <c r="C27" s="1" t="s">
        <v>110</v>
      </c>
      <c r="D27" s="1" t="s">
        <v>111</v>
      </c>
      <c r="E27" s="3" t="s">
        <v>112</v>
      </c>
      <c r="F27" s="1" t="s">
        <v>113</v>
      </c>
      <c r="G27" s="1">
        <v>10</v>
      </c>
      <c r="H27" s="1" t="s">
        <v>14</v>
      </c>
      <c r="I27" s="2"/>
      <c r="J27" s="5">
        <f>I27*1748.78</f>
        <v>0</v>
      </c>
    </row>
    <row r="28" spans="1:10" customHeight="1" ht="105">
      <c r="A28" s="1"/>
      <c r="B28" s="1">
        <v>825187</v>
      </c>
      <c r="C28" s="1" t="s">
        <v>114</v>
      </c>
      <c r="D28" s="1" t="s">
        <v>115</v>
      </c>
      <c r="E28" s="3" t="s">
        <v>116</v>
      </c>
      <c r="F28" s="1" t="s">
        <v>117</v>
      </c>
      <c r="G28" s="1" t="s">
        <v>13</v>
      </c>
      <c r="H28" s="1" t="s">
        <v>14</v>
      </c>
      <c r="I28" s="2"/>
      <c r="J28" s="5">
        <f>I28*645.53</f>
        <v>0</v>
      </c>
    </row>
    <row r="29" spans="1:10" customHeight="1" ht="105">
      <c r="A29" s="1"/>
      <c r="B29" s="1">
        <v>825199</v>
      </c>
      <c r="C29" s="1" t="s">
        <v>118</v>
      </c>
      <c r="D29" s="1" t="s">
        <v>119</v>
      </c>
      <c r="E29" s="3" t="s">
        <v>120</v>
      </c>
      <c r="F29" s="1" t="s">
        <v>121</v>
      </c>
      <c r="G29" s="1" t="s">
        <v>31</v>
      </c>
      <c r="H29" s="1" t="s">
        <v>14</v>
      </c>
      <c r="I29" s="2"/>
      <c r="J29" s="5">
        <f>I29*862.54</f>
        <v>0</v>
      </c>
    </row>
    <row r="30" spans="1:10" customHeight="1" ht="105">
      <c r="A30" s="1"/>
      <c r="B30" s="1">
        <v>879082</v>
      </c>
      <c r="C30" s="1" t="s">
        <v>122</v>
      </c>
      <c r="D30" s="1"/>
      <c r="E30" s="3" t="s">
        <v>123</v>
      </c>
      <c r="F30" s="1" t="s">
        <v>124</v>
      </c>
      <c r="G30" s="1" t="s">
        <v>31</v>
      </c>
      <c r="H30" s="1" t="s">
        <v>14</v>
      </c>
      <c r="I30" s="2"/>
      <c r="J30" s="5">
        <f>I30*5790.00</f>
        <v>0</v>
      </c>
    </row>
    <row r="31" spans="1:10" customHeight="1" ht="105">
      <c r="A31" s="1"/>
      <c r="B31" s="1">
        <v>879080</v>
      </c>
      <c r="C31" s="1" t="s">
        <v>125</v>
      </c>
      <c r="D31" s="1"/>
      <c r="E31" s="3" t="s">
        <v>126</v>
      </c>
      <c r="F31" s="1" t="s">
        <v>124</v>
      </c>
      <c r="G31" s="1" t="s">
        <v>31</v>
      </c>
      <c r="H31" s="1" t="s">
        <v>14</v>
      </c>
      <c r="I31" s="2"/>
      <c r="J31" s="5">
        <f>I31*5790.00</f>
        <v>0</v>
      </c>
    </row>
    <row r="32" spans="1:10" customHeight="1" ht="105">
      <c r="A32" s="1"/>
      <c r="B32" s="1">
        <v>879079</v>
      </c>
      <c r="C32" s="1" t="s">
        <v>127</v>
      </c>
      <c r="D32" s="1"/>
      <c r="E32" s="3" t="s">
        <v>128</v>
      </c>
      <c r="F32" s="1" t="s">
        <v>129</v>
      </c>
      <c r="G32" s="1" t="s">
        <v>31</v>
      </c>
      <c r="H32" s="1" t="s">
        <v>14</v>
      </c>
      <c r="I32" s="2"/>
      <c r="J32" s="5">
        <f>I32*5590.00</f>
        <v>0</v>
      </c>
    </row>
    <row r="33" spans="1:10" customHeight="1" ht="105">
      <c r="A33" s="1"/>
      <c r="B33" s="1">
        <v>879081</v>
      </c>
      <c r="C33" s="1" t="s">
        <v>130</v>
      </c>
      <c r="D33" s="1"/>
      <c r="E33" s="3" t="s">
        <v>131</v>
      </c>
      <c r="F33" s="1" t="s">
        <v>124</v>
      </c>
      <c r="G33" s="1" t="s">
        <v>31</v>
      </c>
      <c r="H33" s="1" t="s">
        <v>14</v>
      </c>
      <c r="I33" s="2"/>
      <c r="J33" s="5">
        <f>I33*5790.00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:A3"/>
    <mergeCell ref="A17:A18"/>
    <mergeCell ref="A19:A20"/>
    <mergeCell ref="A23:A2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2024-05-17T05:49:34+03:00</dcterms:created>
  <dcterms:modified xsi:type="dcterms:W3CDTF">2024-05-17T05:49:34+03:00</dcterms:modified>
  <dc:title>Untitled Spreadsheet</dc:title>
  <dc:description/>
  <dc:subject/>
  <cp:keywords/>
  <cp:category/>
</cp:coreProperties>
</file>