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<sst xmlns="http://schemas.openxmlformats.org/spreadsheetml/2006/main" uniqueCount="235">
  <si>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</si>
  <si>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</si>
  <si>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</si>
  <si>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</si>
  <si>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</si>
  <si>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</si>
  <si>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</si>
  <si>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</si>
  <si>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</si>
  <si>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</si>
  <si>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BAZ-100101</t>
  </si>
  <si>
    <t>БАЗ.А30.0.15.40</t>
  </si>
  <si>
    <t>БАЗ латунь кран шаровой 11Б27п1 Ду15 вр/вр рычаг PN40 (60шт)</t>
  </si>
  <si>
    <t>361.25 руб.</t>
  </si>
  <si>
    <t>&gt;100</t>
  </si>
  <si>
    <t>шт</t>
  </si>
  <si>
    <t>BAZ-100102</t>
  </si>
  <si>
    <t>БАЗ.А30.0.20.40</t>
  </si>
  <si>
    <t>БАЗ латунь кран шаровой 11Б27п1 Ду20 вр/вр рычаг PN40 (50шт)</t>
  </si>
  <si>
    <t>467.83 руб.</t>
  </si>
  <si>
    <t>&gt;10</t>
  </si>
  <si>
    <t>BAZ-100103</t>
  </si>
  <si>
    <t>БАЗ.А30.0.25.40</t>
  </si>
  <si>
    <t>БАЗ латунь кран шаровой 11Б27п1 Ду25 вр/вр рычаг PN40 (25шт)</t>
  </si>
  <si>
    <t>908.43 руб.</t>
  </si>
  <si>
    <t>BAZ-100104</t>
  </si>
  <si>
    <t>БАЗ.А30.0.32.40</t>
  </si>
  <si>
    <t>БАЗ латунь кран шаровой 11Б27п1 Ду32 вр/вр рычаг PN40 (15шт)</t>
  </si>
  <si>
    <t>1 415.03 руб.</t>
  </si>
  <si>
    <t>BAZ-100105</t>
  </si>
  <si>
    <t>БАЗ.А30.0.40.40</t>
  </si>
  <si>
    <t>БАЗ латунь кран шаровой 11Б27п1 Ду40 вр/вр рычаг PN40 (10шт)</t>
  </si>
  <si>
    <t>2 373.07 руб.</t>
  </si>
  <si>
    <t>BAZ-100106</t>
  </si>
  <si>
    <t>БАЗ.А30.0.50.40</t>
  </si>
  <si>
    <t>БАЗ латунь кран шаровой 11Б27п1 Ду50 вр/вр рычаг PN40 (6шт)</t>
  </si>
  <si>
    <t>3 650.51 руб.</t>
  </si>
  <si>
    <t>BAZ-100107</t>
  </si>
  <si>
    <t>БАЗ.А30.1.15.40</t>
  </si>
  <si>
    <t>БАЗ латунь кран шаровой 11Б27п1 Ду15  вр/вр бабочка PN40 (60шт)</t>
  </si>
  <si>
    <t>356.41 руб.</t>
  </si>
  <si>
    <t>BAZ-100108</t>
  </si>
  <si>
    <t>БАЗ.А30.1.20.40</t>
  </si>
  <si>
    <t>БАЗ латунь кран шаровой 11Б27п1 Ду20  вр/вр бабочка PN40  (50шт)</t>
  </si>
  <si>
    <t>462.67 руб.</t>
  </si>
  <si>
    <t>&gt;50</t>
  </si>
  <si>
    <t>BAZ-100109</t>
  </si>
  <si>
    <t>БАЗ.А30.1.25.40</t>
  </si>
  <si>
    <t>БАЗ латунь кран шаровой 11Б27п1 Ду25  вр/вр бабочка PN40 (25шт)</t>
  </si>
  <si>
    <t>BAZ-100110</t>
  </si>
  <si>
    <t>БАЗ.А31.0.15.40</t>
  </si>
  <si>
    <t>БАЗ латунь кран шаровой 11Б27п1 Ду15 вр/нр рычаг PN40 (60шт)</t>
  </si>
  <si>
    <t>363.45 руб.</t>
  </si>
  <si>
    <t>BAZ-100111</t>
  </si>
  <si>
    <t>БАЗ.А31.0.20.40</t>
  </si>
  <si>
    <t>БАЗ латунь кран шаровой 11Б27п1 Ду20 вр/нр рычаг PN40 (50шт)</t>
  </si>
  <si>
    <t>524.83 руб.</t>
  </si>
  <si>
    <t>&gt;25</t>
  </si>
  <si>
    <t>BAZ-100112</t>
  </si>
  <si>
    <t>БАЗ.А31.0.25.40</t>
  </si>
  <si>
    <t>БАЗ латунь кран шаровой 11Б27п1 Ду25 вр/нр рычаг PN40 (25шт)</t>
  </si>
  <si>
    <t>952.09 руб.</t>
  </si>
  <si>
    <t>BAZ-100113</t>
  </si>
  <si>
    <t>БАЗ.А31.0.32.40</t>
  </si>
  <si>
    <t>БАЗ латунь кран шаровой 11Б27п1 Ду32 вр/нр рычаг PN40 (15шт)</t>
  </si>
  <si>
    <t>1 619.45 руб.</t>
  </si>
  <si>
    <t>BAZ-100114</t>
  </si>
  <si>
    <t>БАЗ.А31.0.40.40</t>
  </si>
  <si>
    <t>БАЗ латунь кран шаровой 11Б27п1 Ду40 вр/нр рычаг PN40 (10шт)</t>
  </si>
  <si>
    <t>2 450.28 руб.</t>
  </si>
  <si>
    <t>BAZ-100115</t>
  </si>
  <si>
    <t>БАЗ.А31.1.15.40</t>
  </si>
  <si>
    <t>БАЗ латунь кран шаровой 11Б27п1 Ду15 вр/нр бабочка PN40 (60шт)</t>
  </si>
  <si>
    <t>358.59 руб.</t>
  </si>
  <si>
    <t>BAZ-100116</t>
  </si>
  <si>
    <t>БАЗ.А31.1.20.40</t>
  </si>
  <si>
    <t>БАЗ латунь кран шаровой 11Б27п1 Ду20 вр/нр бабочка PN40 (50шт)</t>
  </si>
  <si>
    <t>BAZ-100117</t>
  </si>
  <si>
    <t>БАЗ.А31.1.25.40</t>
  </si>
  <si>
    <t>БАЗ латунь кран шаровой 11Б27п1 Ду25 вр/нр бабочка PN40 (25шт)</t>
  </si>
  <si>
    <t>937.75 руб.</t>
  </si>
  <si>
    <t>BAZ-100118</t>
  </si>
  <si>
    <t>БАЗ.А.А31.1.15.40</t>
  </si>
  <si>
    <t>БАЗ латунь кран шаровой "американка" Ду15 прямой бабочка PN40 (60шт)</t>
  </si>
  <si>
    <t>558.87 руб.</t>
  </si>
  <si>
    <t>BAZ-100119</t>
  </si>
  <si>
    <t>БАЗ.А.А31.1.20.40</t>
  </si>
  <si>
    <t>БАЗ латунь кран шаровой "американка" Ду20 прямой бабочка PN40 (40шт)</t>
  </si>
  <si>
    <t>796.46 руб.</t>
  </si>
  <si>
    <t>BAZ-100120</t>
  </si>
  <si>
    <t>БАЗ.А.А31.1.25.40</t>
  </si>
  <si>
    <t>БАЗ латунь кран шаровой "американка" Ду25 прямой бабочка PN40 (16шт)</t>
  </si>
  <si>
    <t>1 282.57 руб.</t>
  </si>
  <si>
    <t>BAZ-100121</t>
  </si>
  <si>
    <t>БАЗ.А.А31.0.25.40</t>
  </si>
  <si>
    <t>БАЗ латунь кран шаровой "американка" Ду25 прямой рычаг PN40 (16шт)</t>
  </si>
  <si>
    <t>1 291.97 руб.</t>
  </si>
  <si>
    <t>BAZ-100122</t>
  </si>
  <si>
    <t>БАЗ.А.А31.0.32.40</t>
  </si>
  <si>
    <t>БАЗ латунь кран шаровой "американка" Ду32 прямой рычаг PN40 (10шт)</t>
  </si>
  <si>
    <t>1 974.73 руб.</t>
  </si>
  <si>
    <t>BAZ-100123</t>
  </si>
  <si>
    <t>БАЗ.КФ.1.15</t>
  </si>
  <si>
    <t>БАЗ латунь кран-фильтр 11Б27п1 Ду15  вр/вр бабочка (50шт)</t>
  </si>
  <si>
    <t>0.00 руб.</t>
  </si>
  <si>
    <t>BAZ-100124</t>
  </si>
  <si>
    <t>БАЗ.А32.0.15.40</t>
  </si>
  <si>
    <t>БАЗ латунь кран шаровой 11Б27П1 Ду15 нр/нр рычаг PN40 (60шт)</t>
  </si>
  <si>
    <t>411.16 руб.</t>
  </si>
  <si>
    <t>BAZ-100125</t>
  </si>
  <si>
    <t>БАЗ.А32.0.20.40</t>
  </si>
  <si>
    <t>БАЗ латунь кран шаровой 11Б27П1 Ду20 нр/нр рычаг PN40 (50шт)</t>
  </si>
  <si>
    <t>581.34 руб.</t>
  </si>
  <si>
    <t>BAZ-100126</t>
  </si>
  <si>
    <t>БАЗ.А32.0.25.40</t>
  </si>
  <si>
    <t>БАЗ латунь кран шаровой 11Б27п1 Ду25 нр/нр рычаг PN40 (25шт)</t>
  </si>
  <si>
    <t>998.52 руб.</t>
  </si>
  <si>
    <t>BAZ-100127</t>
  </si>
  <si>
    <t>БАЗ.А32.1.15.40</t>
  </si>
  <si>
    <t>БАЗ латунь кран шаровой 11Б27П1 Ду15 нр/нр бабочка PN40 (60шт)</t>
  </si>
  <si>
    <t>BAZ-100128</t>
  </si>
  <si>
    <t>БАЗ.А32.1.20.40</t>
  </si>
  <si>
    <t>БАЗ латунь кран шаровой 11Б27П1 Ду20 нр/нр бабочка PN40 (50шт)</t>
  </si>
  <si>
    <t>BAZ-100129</t>
  </si>
  <si>
    <t>БАЗ.А32.1.25.40</t>
  </si>
  <si>
    <t>БАЗ латунь кран шаровой 11Б27п1 Ду25 нр/нр бабочка PN40 (25шт)</t>
  </si>
  <si>
    <t>998.48 руб.</t>
  </si>
  <si>
    <t>BAZ-100152</t>
  </si>
  <si>
    <t>БАЗ.А30.0.15.Н</t>
  </si>
  <si>
    <t>БАЗ кран никель шаровой 11Б27п1 Ду15 вр/вр рычаг PN40 (96шт)</t>
  </si>
  <si>
    <t>371.21 руб.</t>
  </si>
  <si>
    <t>BAZ-100153</t>
  </si>
  <si>
    <t>БАЗ.А30.0.20.Н</t>
  </si>
  <si>
    <t>БАЗ кран никель шаровой 11Б27п1 Ду20 вр/вр рычаг PN40 (60шт)</t>
  </si>
  <si>
    <t>482.16 руб.</t>
  </si>
  <si>
    <t>BAZ-100154</t>
  </si>
  <si>
    <t>БАЗ.А30.0.25.Н</t>
  </si>
  <si>
    <t>БАЗ кран никель шаровой 11Б27п1 Ду25 вр/вр рычаг PN40 (25шт)</t>
  </si>
  <si>
    <t>940.24 руб.</t>
  </si>
  <si>
    <t>BAZ-100155</t>
  </si>
  <si>
    <t>БАЗ.А30.0.32.Н</t>
  </si>
  <si>
    <t>БАЗ кран никель шаровой 11Б27п1 Ду32 вр/вр рычаг PN40 (16шт)</t>
  </si>
  <si>
    <t>1 464.54 руб.</t>
  </si>
  <si>
    <t>BAZ-100156</t>
  </si>
  <si>
    <t>БАЗ.А30.0.40.Н</t>
  </si>
  <si>
    <t>БАЗ кран никель шаровой 11Б27п1 Ду40 вр/вр рычаг PN40 (10шт)</t>
  </si>
  <si>
    <t>2 456.12 руб.</t>
  </si>
  <si>
    <t>BAZ-100157</t>
  </si>
  <si>
    <t>БАЗ.А30.0.50.Н</t>
  </si>
  <si>
    <t>БАЗ кран никель шаровой 11Б27п1 Ду50 вр/вр рычаг PN40 (6шт)</t>
  </si>
  <si>
    <t>3 778.28 руб.</t>
  </si>
  <si>
    <t>BAZ-100158</t>
  </si>
  <si>
    <t>БАЗ.А30.1.15.Н</t>
  </si>
  <si>
    <t>БАЗ кран никель шаровой 11Б27п1 Ду15 вр/вр бабочка PN40 (96шт)</t>
  </si>
  <si>
    <t>366.37 руб.</t>
  </si>
  <si>
    <t>BAZ-100159</t>
  </si>
  <si>
    <t>БАЗ.А30.1.20.Н</t>
  </si>
  <si>
    <t>БАЗ кран никель шаровой 11Б27п1 Ду20 вр/вр бабочка PN40 (60шт)</t>
  </si>
  <si>
    <t>477.04 руб.</t>
  </si>
  <si>
    <t>BAZ-100160</t>
  </si>
  <si>
    <t>БАЗ.А30.1.25.Н</t>
  </si>
  <si>
    <t>БАЗ кран никель шаровой 11Б27п1 Ду25 вр/вр бабочка PN40 (25шт)</t>
  </si>
  <si>
    <t>BAZ-100161</t>
  </si>
  <si>
    <t>БАЗ.А31.0.15.Н</t>
  </si>
  <si>
    <t>БАЗ кран никель шаровой 11Б27п1 Ду15 вр/нр рычаг PN40 (96шт)</t>
  </si>
  <si>
    <t>373.86 руб.</t>
  </si>
  <si>
    <t>BAZ-100162</t>
  </si>
  <si>
    <t>БАЗ.А31.0.20.Н</t>
  </si>
  <si>
    <t>БАЗ кран никель шаровой 11Б27п1 Ду20 вр/нр рычаг PN40 (60шт)</t>
  </si>
  <si>
    <t>543.19 руб.</t>
  </si>
  <si>
    <t>BAZ-100163</t>
  </si>
  <si>
    <t>БАЗ.А31.0.25.Н</t>
  </si>
  <si>
    <t>БАЗ кран никель шаровой 11Б27п1 Ду25 вр/нр рычаг PN40 (25шт)</t>
  </si>
  <si>
    <t>985.42 руб.</t>
  </si>
  <si>
    <t>BAZ-100164</t>
  </si>
  <si>
    <t>БАЗ.А31.0.32.Н</t>
  </si>
  <si>
    <t>БАЗ кран никель шаровой 11Б27п1 Ду32 вр/нр рычаг PN40 (16шт)</t>
  </si>
  <si>
    <t>1 676.13 руб.</t>
  </si>
  <si>
    <t>BAZ-100165</t>
  </si>
  <si>
    <t>БАЗ.А31.0.40.Н</t>
  </si>
  <si>
    <t>БАЗ кран никель шаровой 11Б27п1 Ду40 вр/нр рычаг PN40 (10шт)</t>
  </si>
  <si>
    <t>2 536.05 руб.</t>
  </si>
  <si>
    <t>BAZ-100166</t>
  </si>
  <si>
    <t>БАЗ.А31.1.15.Н</t>
  </si>
  <si>
    <t>БАЗ кран никель шаровой 11Б27п1 Ду15 вр/нр бабочка PN40 (96шт)</t>
  </si>
  <si>
    <t>369.02 руб.</t>
  </si>
  <si>
    <t>BAZ-100167</t>
  </si>
  <si>
    <t>БАЗ.А31.1.20.Н</t>
  </si>
  <si>
    <t>БАЗ кран никель шаровой 11Б27п1 Ду20 вр/нр бабочка PN40 (60шт)</t>
  </si>
  <si>
    <t>BAZ-100168</t>
  </si>
  <si>
    <t>БАЗ.А31.1.25.Н</t>
  </si>
  <si>
    <t>БАЗ кран никель шаровой 11Б27п1 Ду25 вр/нр бабочка PN40 (25шт)</t>
  </si>
  <si>
    <t>970.59 руб.</t>
  </si>
  <si>
    <t>BAZ-100169</t>
  </si>
  <si>
    <t>БАЗ.А.А31.1.15.Н</t>
  </si>
  <si>
    <t>БАЗ кран никель шаровой "американка" Ду15 прямой бабочка PN40 (50шт)</t>
  </si>
  <si>
    <t>578.45 руб.</t>
  </si>
  <si>
    <t>BAZ-100170</t>
  </si>
  <si>
    <t>БАЗ.А.А31.1.20.Н</t>
  </si>
  <si>
    <t>БАЗ кран никель шаровой "американка" Ду20 прямой бабочка PN40 (48шт)</t>
  </si>
  <si>
    <t>868.65 руб.</t>
  </si>
  <si>
    <t>BAZ-100171</t>
  </si>
  <si>
    <t>БАЗ.А.А31.1.25.Н</t>
  </si>
  <si>
    <t>БАЗ кран никель шаровой "американка" Ду25 прямой бабочка PN40 (16шт)</t>
  </si>
  <si>
    <t>1 376.00 руб.</t>
  </si>
  <si>
    <t>BAZ-100172</t>
  </si>
  <si>
    <t>БАЗ.А.А31.0.25.Н</t>
  </si>
  <si>
    <t>БАЗ кран никель шаровой "американка" Ду25 прямой рычаг PN40 (16шт)</t>
  </si>
  <si>
    <t>1 385.38 руб.</t>
  </si>
  <si>
    <t>BAZ-100173</t>
  </si>
  <si>
    <t>БАЗ.А.А31.0.32.40.Н</t>
  </si>
  <si>
    <t>БАЗ кран никель шаровой "американка" Ду32 прямой рычаг PN40,  (10шт)</t>
  </si>
  <si>
    <t>2 069.92 руб.</t>
  </si>
  <si>
    <t>BAZ-100174</t>
  </si>
  <si>
    <t>БАЗ.А32.0.15 Н</t>
  </si>
  <si>
    <t>БАЗ кран никель шаровой 11Б27П1 Ду15 нр/нр рычаг PN40 (96шт)</t>
  </si>
  <si>
    <t>425.56 руб.</t>
  </si>
  <si>
    <t>BAZ-100175</t>
  </si>
  <si>
    <t>БАЗ.А32.0.20 Н</t>
  </si>
  <si>
    <t>БАЗ кран никель шаровой 11Б27П1 Ду20 нр/нр рычаг PN40 (60шт)</t>
  </si>
  <si>
    <t>601.68 руб.</t>
  </si>
  <si>
    <t>BAZ-100176</t>
  </si>
  <si>
    <t>БАЗ.А32.0.25 Н</t>
  </si>
  <si>
    <t>БАЗ кран никель шаровой 11Б27П1 Ду25 нр/нр рычаг PN40 (25шт)</t>
  </si>
  <si>
    <t>1 033.44 руб.</t>
  </si>
  <si>
    <t>BAZ-100177</t>
  </si>
  <si>
    <t>БАЗ.А32.1.15 Н</t>
  </si>
  <si>
    <t>БАЗ кран никель шаровой 11Б27П1 Ду15 нр/нр бабочка PN40 (96шт)</t>
  </si>
  <si>
    <t>BAZ-100178</t>
  </si>
  <si>
    <t>БАЗ.А32.1.20 Н</t>
  </si>
  <si>
    <t>БАЗ кран никель шаровой 11Б27П1 Ду20 нр/нр бабочка PN40 (60шт)</t>
  </si>
  <si>
    <t>BAZ-100179</t>
  </si>
  <si>
    <t>БАЗ.А32.1.25 Н</t>
  </si>
  <si>
    <t>БАЗ кран никель шаровой 11Б27П1 Ду25 нр/нр бабочка PN40 (25шт)</t>
  </si>
  <si>
    <t>1 033.40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</si>
</sst>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SUM(J2:J58)</f>
        <v>0</v>
      </c>
      <c r="K1" s="4" t="s">
        <v>9</v>
      </c>
      <c r="L1" s="5"/>
    </row>
    <row r="2" spans="1:12">
      <c r="A2" s="1"/>
      <c r="B2" s="1">
        <v>882403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K2*361.25</f>
        <v>0</v>
      </c>
    </row>
    <row r="3" spans="1:12">
      <c r="A3" s="1"/>
      <c r="B3" s="1">
        <v>882404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20</v>
      </c>
      <c r="H3" s="1">
        <v>0</v>
      </c>
      <c r="I3" s="1">
        <v>0</v>
      </c>
      <c r="J3" s="1" t="s">
        <v>15</v>
      </c>
      <c r="K3" s="2"/>
      <c r="L3" s="5">
        <f>K3*467.83</f>
        <v>0</v>
      </c>
    </row>
    <row r="4" spans="1:12">
      <c r="A4" s="1"/>
      <c r="B4" s="1">
        <v>882405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20</v>
      </c>
      <c r="H4" s="1">
        <v>0</v>
      </c>
      <c r="I4" s="1">
        <v>0</v>
      </c>
      <c r="J4" s="1" t="s">
        <v>15</v>
      </c>
      <c r="K4" s="2"/>
      <c r="L4" s="5">
        <f>K4*908.43</f>
        <v>0</v>
      </c>
    </row>
    <row r="5" spans="1:12">
      <c r="A5" s="1"/>
      <c r="B5" s="1">
        <v>882406</v>
      </c>
      <c r="C5" s="1" t="s">
        <v>25</v>
      </c>
      <c r="D5" s="1" t="s">
        <v>26</v>
      </c>
      <c r="E5" s="3" t="s">
        <v>27</v>
      </c>
      <c r="F5" s="1" t="s">
        <v>28</v>
      </c>
      <c r="G5" s="1">
        <v>10</v>
      </c>
      <c r="H5" s="1">
        <v>0</v>
      </c>
      <c r="I5" s="1">
        <v>0</v>
      </c>
      <c r="J5" s="1" t="s">
        <v>15</v>
      </c>
      <c r="K5" s="2"/>
      <c r="L5" s="5">
        <f>K5*1415.03</f>
        <v>0</v>
      </c>
    </row>
    <row r="6" spans="1:12">
      <c r="A6" s="1"/>
      <c r="B6" s="1">
        <v>882407</v>
      </c>
      <c r="C6" s="1" t="s">
        <v>29</v>
      </c>
      <c r="D6" s="1" t="s">
        <v>30</v>
      </c>
      <c r="E6" s="3" t="s">
        <v>31</v>
      </c>
      <c r="F6" s="1" t="s">
        <v>32</v>
      </c>
      <c r="G6" s="1">
        <v>4</v>
      </c>
      <c r="H6" s="1">
        <v>0</v>
      </c>
      <c r="I6" s="1">
        <v>0</v>
      </c>
      <c r="J6" s="1" t="s">
        <v>15</v>
      </c>
      <c r="K6" s="2"/>
      <c r="L6" s="5">
        <f>K6*2373.07</f>
        <v>0</v>
      </c>
    </row>
    <row r="7" spans="1:12">
      <c r="A7" s="1"/>
      <c r="B7" s="1">
        <v>882408</v>
      </c>
      <c r="C7" s="1" t="s">
        <v>33</v>
      </c>
      <c r="D7" s="1" t="s">
        <v>34</v>
      </c>
      <c r="E7" s="3" t="s">
        <v>35</v>
      </c>
      <c r="F7" s="1" t="s">
        <v>36</v>
      </c>
      <c r="G7" s="1">
        <v>0</v>
      </c>
      <c r="H7" s="1">
        <v>0</v>
      </c>
      <c r="I7" s="1">
        <v>0</v>
      </c>
      <c r="J7" s="1" t="s">
        <v>15</v>
      </c>
      <c r="K7" s="2"/>
      <c r="L7" s="5">
        <f>K7*3650.51</f>
        <v>0</v>
      </c>
    </row>
    <row r="8" spans="1:12">
      <c r="A8" s="1"/>
      <c r="B8" s="1">
        <v>882409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14</v>
      </c>
      <c r="H8" s="1">
        <v>0</v>
      </c>
      <c r="I8" s="1">
        <v>0</v>
      </c>
      <c r="J8" s="1" t="s">
        <v>15</v>
      </c>
      <c r="K8" s="2"/>
      <c r="L8" s="5">
        <f>K8*356.41</f>
        <v>0</v>
      </c>
    </row>
    <row r="9" spans="1:12">
      <c r="A9" s="1"/>
      <c r="B9" s="1">
        <v>882410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45</v>
      </c>
      <c r="H9" s="1">
        <v>0</v>
      </c>
      <c r="I9" s="1">
        <v>0</v>
      </c>
      <c r="J9" s="1" t="s">
        <v>15</v>
      </c>
      <c r="K9" s="2"/>
      <c r="L9" s="5">
        <f>K9*462.67</f>
        <v>0</v>
      </c>
    </row>
    <row r="10" spans="1:12">
      <c r="A10" s="1"/>
      <c r="B10" s="1">
        <v>882411</v>
      </c>
      <c r="C10" s="1" t="s">
        <v>46</v>
      </c>
      <c r="D10" s="1" t="s">
        <v>47</v>
      </c>
      <c r="E10" s="3" t="s">
        <v>48</v>
      </c>
      <c r="F10" s="1" t="s">
        <v>24</v>
      </c>
      <c r="G10" s="1" t="s">
        <v>20</v>
      </c>
      <c r="H10" s="1">
        <v>0</v>
      </c>
      <c r="I10" s="1">
        <v>0</v>
      </c>
      <c r="J10" s="1" t="s">
        <v>15</v>
      </c>
      <c r="K10" s="2"/>
      <c r="L10" s="5">
        <f>K10*908.43</f>
        <v>0</v>
      </c>
    </row>
    <row r="11" spans="1:12">
      <c r="A11" s="1"/>
      <c r="B11" s="1">
        <v>882412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14</v>
      </c>
      <c r="H11" s="1">
        <v>0</v>
      </c>
      <c r="I11" s="1">
        <v>0</v>
      </c>
      <c r="J11" s="1" t="s">
        <v>15</v>
      </c>
      <c r="K11" s="2"/>
      <c r="L11" s="5">
        <f>K11*363.45</f>
        <v>0</v>
      </c>
    </row>
    <row r="12" spans="1:12">
      <c r="A12" s="1"/>
      <c r="B12" s="1">
        <v>882413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57</v>
      </c>
      <c r="H12" s="1">
        <v>0</v>
      </c>
      <c r="I12" s="1">
        <v>0</v>
      </c>
      <c r="J12" s="1" t="s">
        <v>15</v>
      </c>
      <c r="K12" s="2"/>
      <c r="L12" s="5">
        <f>K12*524.83</f>
        <v>0</v>
      </c>
    </row>
    <row r="13" spans="1:12">
      <c r="A13" s="1"/>
      <c r="B13" s="1">
        <v>882414</v>
      </c>
      <c r="C13" s="1" t="s">
        <v>58</v>
      </c>
      <c r="D13" s="1" t="s">
        <v>59</v>
      </c>
      <c r="E13" s="3" t="s">
        <v>60</v>
      </c>
      <c r="F13" s="1" t="s">
        <v>61</v>
      </c>
      <c r="G13" s="1">
        <v>0</v>
      </c>
      <c r="H13" s="1">
        <v>0</v>
      </c>
      <c r="I13" s="1">
        <v>0</v>
      </c>
      <c r="J13" s="1" t="s">
        <v>15</v>
      </c>
      <c r="K13" s="2"/>
      <c r="L13" s="5">
        <f>K13*952.09</f>
        <v>0</v>
      </c>
    </row>
    <row r="14" spans="1:12">
      <c r="A14" s="1"/>
      <c r="B14" s="1">
        <v>882415</v>
      </c>
      <c r="C14" s="1" t="s">
        <v>62</v>
      </c>
      <c r="D14" s="1" t="s">
        <v>63</v>
      </c>
      <c r="E14" s="3" t="s">
        <v>64</v>
      </c>
      <c r="F14" s="1" t="s">
        <v>65</v>
      </c>
      <c r="G14" s="1" t="s">
        <v>20</v>
      </c>
      <c r="H14" s="1">
        <v>0</v>
      </c>
      <c r="I14" s="1">
        <v>0</v>
      </c>
      <c r="J14" s="1" t="s">
        <v>15</v>
      </c>
      <c r="K14" s="2"/>
      <c r="L14" s="5">
        <f>K14*1619.45</f>
        <v>0</v>
      </c>
    </row>
    <row r="15" spans="1:12">
      <c r="A15" s="1"/>
      <c r="B15" s="1">
        <v>882416</v>
      </c>
      <c r="C15" s="1" t="s">
        <v>66</v>
      </c>
      <c r="D15" s="1" t="s">
        <v>67</v>
      </c>
      <c r="E15" s="3" t="s">
        <v>68</v>
      </c>
      <c r="F15" s="1" t="s">
        <v>69</v>
      </c>
      <c r="G15" s="1">
        <v>10</v>
      </c>
      <c r="H15" s="1">
        <v>0</v>
      </c>
      <c r="I15" s="1">
        <v>0</v>
      </c>
      <c r="J15" s="1" t="s">
        <v>15</v>
      </c>
      <c r="K15" s="2"/>
      <c r="L15" s="5">
        <f>K15*2450.28</f>
        <v>0</v>
      </c>
    </row>
    <row r="16" spans="1:12">
      <c r="A16" s="1"/>
      <c r="B16" s="1">
        <v>882417</v>
      </c>
      <c r="C16" s="1" t="s">
        <v>70</v>
      </c>
      <c r="D16" s="1" t="s">
        <v>71</v>
      </c>
      <c r="E16" s="3" t="s">
        <v>72</v>
      </c>
      <c r="F16" s="1" t="s">
        <v>73</v>
      </c>
      <c r="G16" s="1" t="s">
        <v>14</v>
      </c>
      <c r="H16" s="1">
        <v>0</v>
      </c>
      <c r="I16" s="1">
        <v>0</v>
      </c>
      <c r="J16" s="1" t="s">
        <v>15</v>
      </c>
      <c r="K16" s="2"/>
      <c r="L16" s="5">
        <f>K16*358.59</f>
        <v>0</v>
      </c>
    </row>
    <row r="17" spans="1:12">
      <c r="A17" s="1"/>
      <c r="B17" s="1">
        <v>882418</v>
      </c>
      <c r="C17" s="1" t="s">
        <v>74</v>
      </c>
      <c r="D17" s="1" t="s">
        <v>75</v>
      </c>
      <c r="E17" s="3" t="s">
        <v>76</v>
      </c>
      <c r="F17" s="1" t="s">
        <v>56</v>
      </c>
      <c r="G17" s="1">
        <v>0</v>
      </c>
      <c r="H17" s="1">
        <v>0</v>
      </c>
      <c r="I17" s="1">
        <v>0</v>
      </c>
      <c r="J17" s="1" t="s">
        <v>15</v>
      </c>
      <c r="K17" s="2"/>
      <c r="L17" s="5">
        <f>K17*524.83</f>
        <v>0</v>
      </c>
    </row>
    <row r="18" spans="1:12">
      <c r="A18" s="1"/>
      <c r="B18" s="1">
        <v>882419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45</v>
      </c>
      <c r="H18" s="1">
        <v>0</v>
      </c>
      <c r="I18" s="1">
        <v>0</v>
      </c>
      <c r="J18" s="1" t="s">
        <v>15</v>
      </c>
      <c r="K18" s="2"/>
      <c r="L18" s="5">
        <f>K18*937.75</f>
        <v>0</v>
      </c>
    </row>
    <row r="19" spans="1:12">
      <c r="A19" s="1"/>
      <c r="B19" s="1">
        <v>882420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57</v>
      </c>
      <c r="H19" s="1">
        <v>0</v>
      </c>
      <c r="I19" s="1">
        <v>0</v>
      </c>
      <c r="J19" s="1" t="s">
        <v>15</v>
      </c>
      <c r="K19" s="2"/>
      <c r="L19" s="5">
        <f>K19*558.87</f>
        <v>0</v>
      </c>
    </row>
    <row r="20" spans="1:12">
      <c r="A20" s="1"/>
      <c r="B20" s="1">
        <v>882421</v>
      </c>
      <c r="C20" s="1" t="s">
        <v>85</v>
      </c>
      <c r="D20" s="1" t="s">
        <v>86</v>
      </c>
      <c r="E20" s="3" t="s">
        <v>87</v>
      </c>
      <c r="F20" s="1" t="s">
        <v>88</v>
      </c>
      <c r="G20" s="1">
        <v>10</v>
      </c>
      <c r="H20" s="1">
        <v>0</v>
      </c>
      <c r="I20" s="1">
        <v>0</v>
      </c>
      <c r="J20" s="1" t="s">
        <v>15</v>
      </c>
      <c r="K20" s="2"/>
      <c r="L20" s="5">
        <f>K20*796.46</f>
        <v>0</v>
      </c>
    </row>
    <row r="21" spans="1:12">
      <c r="A21" s="1"/>
      <c r="B21" s="1">
        <v>882422</v>
      </c>
      <c r="C21" s="1" t="s">
        <v>89</v>
      </c>
      <c r="D21" s="1" t="s">
        <v>90</v>
      </c>
      <c r="E21" s="3" t="s">
        <v>91</v>
      </c>
      <c r="F21" s="1" t="s">
        <v>92</v>
      </c>
      <c r="G21" s="1">
        <v>0</v>
      </c>
      <c r="H21" s="1">
        <v>0</v>
      </c>
      <c r="I21" s="1">
        <v>0</v>
      </c>
      <c r="J21" s="1" t="s">
        <v>15</v>
      </c>
      <c r="K21" s="2"/>
      <c r="L21" s="5">
        <f>K21*1282.57</f>
        <v>0</v>
      </c>
    </row>
    <row r="22" spans="1:12">
      <c r="A22" s="1"/>
      <c r="B22" s="1">
        <v>882423</v>
      </c>
      <c r="C22" s="1" t="s">
        <v>93</v>
      </c>
      <c r="D22" s="1" t="s">
        <v>94</v>
      </c>
      <c r="E22" s="3" t="s">
        <v>95</v>
      </c>
      <c r="F22" s="1" t="s">
        <v>96</v>
      </c>
      <c r="G22" s="1" t="s">
        <v>20</v>
      </c>
      <c r="H22" s="1">
        <v>0</v>
      </c>
      <c r="I22" s="1">
        <v>0</v>
      </c>
      <c r="J22" s="1" t="s">
        <v>15</v>
      </c>
      <c r="K22" s="2"/>
      <c r="L22" s="5">
        <f>K22*1291.97</f>
        <v>0</v>
      </c>
    </row>
    <row r="23" spans="1:12">
      <c r="A23" s="1"/>
      <c r="B23" s="1">
        <v>882424</v>
      </c>
      <c r="C23" s="1" t="s">
        <v>97</v>
      </c>
      <c r="D23" s="1" t="s">
        <v>98</v>
      </c>
      <c r="E23" s="3" t="s">
        <v>99</v>
      </c>
      <c r="F23" s="1" t="s">
        <v>100</v>
      </c>
      <c r="G23" s="1">
        <v>0</v>
      </c>
      <c r="H23" s="1">
        <v>0</v>
      </c>
      <c r="I23" s="1">
        <v>0</v>
      </c>
      <c r="J23" s="1" t="s">
        <v>15</v>
      </c>
      <c r="K23" s="2"/>
      <c r="L23" s="5">
        <f>K23*1974.73</f>
        <v>0</v>
      </c>
    </row>
    <row r="24" spans="1:12">
      <c r="A24" s="1"/>
      <c r="B24" s="1">
        <v>882425</v>
      </c>
      <c r="C24" s="1" t="s">
        <v>101</v>
      </c>
      <c r="D24" s="1" t="s">
        <v>102</v>
      </c>
      <c r="E24" s="3" t="s">
        <v>103</v>
      </c>
      <c r="F24" s="1" t="s">
        <v>104</v>
      </c>
      <c r="G24" s="1">
        <v>0</v>
      </c>
      <c r="H24" s="1">
        <v>0</v>
      </c>
      <c r="I24" s="1">
        <v>0</v>
      </c>
      <c r="J24" s="1" t="s">
        <v>15</v>
      </c>
      <c r="K24" s="2"/>
      <c r="L24" s="5">
        <f>K24*0.00</f>
        <v>0</v>
      </c>
    </row>
    <row r="25" spans="1:12">
      <c r="A25" s="1"/>
      <c r="B25" s="1">
        <v>882426</v>
      </c>
      <c r="C25" s="1" t="s">
        <v>105</v>
      </c>
      <c r="D25" s="1" t="s">
        <v>106</v>
      </c>
      <c r="E25" s="3" t="s">
        <v>107</v>
      </c>
      <c r="F25" s="1" t="s">
        <v>108</v>
      </c>
      <c r="G25" s="1">
        <v>0</v>
      </c>
      <c r="H25" s="1">
        <v>0</v>
      </c>
      <c r="I25" s="1">
        <v>0</v>
      </c>
      <c r="J25" s="1" t="s">
        <v>15</v>
      </c>
      <c r="K25" s="2"/>
      <c r="L25" s="5">
        <f>K25*411.16</f>
        <v>0</v>
      </c>
    </row>
    <row r="26" spans="1:12">
      <c r="A26" s="1"/>
      <c r="B26" s="1">
        <v>882427</v>
      </c>
      <c r="C26" s="1" t="s">
        <v>109</v>
      </c>
      <c r="D26" s="1" t="s">
        <v>110</v>
      </c>
      <c r="E26" s="3" t="s">
        <v>111</v>
      </c>
      <c r="F26" s="1" t="s">
        <v>112</v>
      </c>
      <c r="G26" s="1">
        <v>0</v>
      </c>
      <c r="H26" s="1">
        <v>0</v>
      </c>
      <c r="I26" s="1">
        <v>0</v>
      </c>
      <c r="J26" s="1" t="s">
        <v>15</v>
      </c>
      <c r="K26" s="2"/>
      <c r="L26" s="5">
        <f>K26*581.34</f>
        <v>0</v>
      </c>
    </row>
    <row r="27" spans="1:12">
      <c r="A27" s="1"/>
      <c r="B27" s="1">
        <v>882428</v>
      </c>
      <c r="C27" s="1" t="s">
        <v>113</v>
      </c>
      <c r="D27" s="1" t="s">
        <v>114</v>
      </c>
      <c r="E27" s="3" t="s">
        <v>115</v>
      </c>
      <c r="F27" s="1" t="s">
        <v>116</v>
      </c>
      <c r="G27" s="1">
        <v>0</v>
      </c>
      <c r="H27" s="1">
        <v>0</v>
      </c>
      <c r="I27" s="1">
        <v>0</v>
      </c>
      <c r="J27" s="1" t="s">
        <v>15</v>
      </c>
      <c r="K27" s="2"/>
      <c r="L27" s="5">
        <f>K27*998.52</f>
        <v>0</v>
      </c>
    </row>
    <row r="28" spans="1:12">
      <c r="A28" s="1"/>
      <c r="B28" s="1">
        <v>882429</v>
      </c>
      <c r="C28" s="1" t="s">
        <v>117</v>
      </c>
      <c r="D28" s="1" t="s">
        <v>118</v>
      </c>
      <c r="E28" s="3" t="s">
        <v>119</v>
      </c>
      <c r="F28" s="1" t="s">
        <v>108</v>
      </c>
      <c r="G28" s="1" t="s">
        <v>45</v>
      </c>
      <c r="H28" s="1">
        <v>0</v>
      </c>
      <c r="I28" s="1">
        <v>0</v>
      </c>
      <c r="J28" s="1" t="s">
        <v>15</v>
      </c>
      <c r="K28" s="2"/>
      <c r="L28" s="5">
        <f>K28*411.16</f>
        <v>0</v>
      </c>
    </row>
    <row r="29" spans="1:12">
      <c r="A29" s="1"/>
      <c r="B29" s="1">
        <v>882430</v>
      </c>
      <c r="C29" s="1" t="s">
        <v>120</v>
      </c>
      <c r="D29" s="1" t="s">
        <v>121</v>
      </c>
      <c r="E29" s="3" t="s">
        <v>122</v>
      </c>
      <c r="F29" s="1" t="s">
        <v>112</v>
      </c>
      <c r="G29" s="1">
        <v>0</v>
      </c>
      <c r="H29" s="1">
        <v>0</v>
      </c>
      <c r="I29" s="1">
        <v>0</v>
      </c>
      <c r="J29" s="1" t="s">
        <v>15</v>
      </c>
      <c r="K29" s="2"/>
      <c r="L29" s="5">
        <f>K29*581.34</f>
        <v>0</v>
      </c>
    </row>
    <row r="30" spans="1:12">
      <c r="A30" s="1"/>
      <c r="B30" s="1">
        <v>882431</v>
      </c>
      <c r="C30" s="1" t="s">
        <v>123</v>
      </c>
      <c r="D30" s="1" t="s">
        <v>124</v>
      </c>
      <c r="E30" s="3" t="s">
        <v>125</v>
      </c>
      <c r="F30" s="1" t="s">
        <v>126</v>
      </c>
      <c r="G30" s="1">
        <v>0</v>
      </c>
      <c r="H30" s="1">
        <v>0</v>
      </c>
      <c r="I30" s="1">
        <v>0</v>
      </c>
      <c r="J30" s="1" t="s">
        <v>15</v>
      </c>
      <c r="K30" s="2"/>
      <c r="L30" s="5">
        <f>K30*998.48</f>
        <v>0</v>
      </c>
    </row>
    <row r="31" spans="1:12">
      <c r="A31" s="1"/>
      <c r="B31" s="1">
        <v>882447</v>
      </c>
      <c r="C31" s="1" t="s">
        <v>127</v>
      </c>
      <c r="D31" s="1" t="s">
        <v>128</v>
      </c>
      <c r="E31" s="3" t="s">
        <v>129</v>
      </c>
      <c r="F31" s="1" t="s">
        <v>130</v>
      </c>
      <c r="G31" s="1" t="s">
        <v>14</v>
      </c>
      <c r="H31" s="1">
        <v>0</v>
      </c>
      <c r="I31" s="1">
        <v>0</v>
      </c>
      <c r="J31" s="1" t="s">
        <v>15</v>
      </c>
      <c r="K31" s="2"/>
      <c r="L31" s="5">
        <f>K31*371.21</f>
        <v>0</v>
      </c>
    </row>
    <row r="32" spans="1:12">
      <c r="A32" s="1"/>
      <c r="B32" s="1">
        <v>882448</v>
      </c>
      <c r="C32" s="1" t="s">
        <v>131</v>
      </c>
      <c r="D32" s="1" t="s">
        <v>132</v>
      </c>
      <c r="E32" s="3" t="s">
        <v>133</v>
      </c>
      <c r="F32" s="1" t="s">
        <v>134</v>
      </c>
      <c r="G32" s="1" t="s">
        <v>45</v>
      </c>
      <c r="H32" s="1">
        <v>0</v>
      </c>
      <c r="I32" s="1">
        <v>0</v>
      </c>
      <c r="J32" s="1" t="s">
        <v>15</v>
      </c>
      <c r="K32" s="2"/>
      <c r="L32" s="5">
        <f>K32*482.16</f>
        <v>0</v>
      </c>
    </row>
    <row r="33" spans="1:12">
      <c r="A33" s="1"/>
      <c r="B33" s="1">
        <v>882449</v>
      </c>
      <c r="C33" s="1" t="s">
        <v>135</v>
      </c>
      <c r="D33" s="1" t="s">
        <v>136</v>
      </c>
      <c r="E33" s="3" t="s">
        <v>137</v>
      </c>
      <c r="F33" s="1" t="s">
        <v>138</v>
      </c>
      <c r="G33" s="1">
        <v>3</v>
      </c>
      <c r="H33" s="1">
        <v>0</v>
      </c>
      <c r="I33" s="1">
        <v>0</v>
      </c>
      <c r="J33" s="1" t="s">
        <v>15</v>
      </c>
      <c r="K33" s="2"/>
      <c r="L33" s="5">
        <f>K33*940.24</f>
        <v>0</v>
      </c>
    </row>
    <row r="34" spans="1:12">
      <c r="A34" s="1"/>
      <c r="B34" s="1">
        <v>882450</v>
      </c>
      <c r="C34" s="1" t="s">
        <v>139</v>
      </c>
      <c r="D34" s="1" t="s">
        <v>140</v>
      </c>
      <c r="E34" s="3" t="s">
        <v>141</v>
      </c>
      <c r="F34" s="1" t="s">
        <v>142</v>
      </c>
      <c r="G34" s="1">
        <v>5</v>
      </c>
      <c r="H34" s="1">
        <v>0</v>
      </c>
      <c r="I34" s="1">
        <v>0</v>
      </c>
      <c r="J34" s="1" t="s">
        <v>15</v>
      </c>
      <c r="K34" s="2"/>
      <c r="L34" s="5">
        <f>K34*1464.54</f>
        <v>0</v>
      </c>
    </row>
    <row r="35" spans="1:12">
      <c r="A35" s="1"/>
      <c r="B35" s="1">
        <v>882451</v>
      </c>
      <c r="C35" s="1" t="s">
        <v>143</v>
      </c>
      <c r="D35" s="1" t="s">
        <v>144</v>
      </c>
      <c r="E35" s="3" t="s">
        <v>145</v>
      </c>
      <c r="F35" s="1" t="s">
        <v>146</v>
      </c>
      <c r="G35" s="1">
        <v>9</v>
      </c>
      <c r="H35" s="1">
        <v>0</v>
      </c>
      <c r="I35" s="1">
        <v>0</v>
      </c>
      <c r="J35" s="1" t="s">
        <v>15</v>
      </c>
      <c r="K35" s="2"/>
      <c r="L35" s="5">
        <f>K35*2456.12</f>
        <v>0</v>
      </c>
    </row>
    <row r="36" spans="1:12">
      <c r="A36" s="1"/>
      <c r="B36" s="1">
        <v>882452</v>
      </c>
      <c r="C36" s="1" t="s">
        <v>147</v>
      </c>
      <c r="D36" s="1" t="s">
        <v>148</v>
      </c>
      <c r="E36" s="3" t="s">
        <v>149</v>
      </c>
      <c r="F36" s="1" t="s">
        <v>150</v>
      </c>
      <c r="G36" s="1" t="s">
        <v>20</v>
      </c>
      <c r="H36" s="1">
        <v>0</v>
      </c>
      <c r="I36" s="1">
        <v>0</v>
      </c>
      <c r="J36" s="1" t="s">
        <v>15</v>
      </c>
      <c r="K36" s="2"/>
      <c r="L36" s="5">
        <f>K36*3778.28</f>
        <v>0</v>
      </c>
    </row>
    <row r="37" spans="1:12">
      <c r="A37" s="1"/>
      <c r="B37" s="1">
        <v>882453</v>
      </c>
      <c r="C37" s="1" t="s">
        <v>151</v>
      </c>
      <c r="D37" s="1" t="s">
        <v>152</v>
      </c>
      <c r="E37" s="3" t="s">
        <v>153</v>
      </c>
      <c r="F37" s="1" t="s">
        <v>154</v>
      </c>
      <c r="G37" s="1" t="s">
        <v>14</v>
      </c>
      <c r="H37" s="1">
        <v>0</v>
      </c>
      <c r="I37" s="1">
        <v>0</v>
      </c>
      <c r="J37" s="1" t="s">
        <v>15</v>
      </c>
      <c r="K37" s="2"/>
      <c r="L37" s="5">
        <f>K37*366.37</f>
        <v>0</v>
      </c>
    </row>
    <row r="38" spans="1:12">
      <c r="A38" s="1"/>
      <c r="B38" s="1">
        <v>882454</v>
      </c>
      <c r="C38" s="1" t="s">
        <v>155</v>
      </c>
      <c r="D38" s="1" t="s">
        <v>156</v>
      </c>
      <c r="E38" s="3" t="s">
        <v>157</v>
      </c>
      <c r="F38" s="1" t="s">
        <v>158</v>
      </c>
      <c r="G38" s="1" t="s">
        <v>45</v>
      </c>
      <c r="H38" s="1">
        <v>0</v>
      </c>
      <c r="I38" s="1">
        <v>0</v>
      </c>
      <c r="J38" s="1" t="s">
        <v>15</v>
      </c>
      <c r="K38" s="2"/>
      <c r="L38" s="5">
        <f>K38*477.04</f>
        <v>0</v>
      </c>
    </row>
    <row r="39" spans="1:12">
      <c r="A39" s="1"/>
      <c r="B39" s="1">
        <v>882455</v>
      </c>
      <c r="C39" s="1" t="s">
        <v>159</v>
      </c>
      <c r="D39" s="1" t="s">
        <v>160</v>
      </c>
      <c r="E39" s="3" t="s">
        <v>161</v>
      </c>
      <c r="F39" s="1" t="s">
        <v>138</v>
      </c>
      <c r="G39" s="1" t="s">
        <v>57</v>
      </c>
      <c r="H39" s="1">
        <v>0</v>
      </c>
      <c r="I39" s="1">
        <v>0</v>
      </c>
      <c r="J39" s="1" t="s">
        <v>15</v>
      </c>
      <c r="K39" s="2"/>
      <c r="L39" s="5">
        <f>K39*940.24</f>
        <v>0</v>
      </c>
    </row>
    <row r="40" spans="1:12">
      <c r="A40" s="1"/>
      <c r="B40" s="1">
        <v>882456</v>
      </c>
      <c r="C40" s="1" t="s">
        <v>162</v>
      </c>
      <c r="D40" s="1" t="s">
        <v>163</v>
      </c>
      <c r="E40" s="3" t="s">
        <v>164</v>
      </c>
      <c r="F40" s="1" t="s">
        <v>165</v>
      </c>
      <c r="G40" s="1" t="s">
        <v>45</v>
      </c>
      <c r="H40" s="1">
        <v>0</v>
      </c>
      <c r="I40" s="1">
        <v>0</v>
      </c>
      <c r="J40" s="1" t="s">
        <v>15</v>
      </c>
      <c r="K40" s="2"/>
      <c r="L40" s="5">
        <f>K40*373.86</f>
        <v>0</v>
      </c>
    </row>
    <row r="41" spans="1:12">
      <c r="A41" s="1"/>
      <c r="B41" s="1">
        <v>882457</v>
      </c>
      <c r="C41" s="1" t="s">
        <v>166</v>
      </c>
      <c r="D41" s="1" t="s">
        <v>167</v>
      </c>
      <c r="E41" s="3" t="s">
        <v>168</v>
      </c>
      <c r="F41" s="1" t="s">
        <v>169</v>
      </c>
      <c r="G41" s="1" t="s">
        <v>45</v>
      </c>
      <c r="H41" s="1">
        <v>0</v>
      </c>
      <c r="I41" s="1">
        <v>0</v>
      </c>
      <c r="J41" s="1" t="s">
        <v>15</v>
      </c>
      <c r="K41" s="2"/>
      <c r="L41" s="5">
        <f>K41*543.19</f>
        <v>0</v>
      </c>
    </row>
    <row r="42" spans="1:12">
      <c r="A42" s="1"/>
      <c r="B42" s="1">
        <v>882458</v>
      </c>
      <c r="C42" s="1" t="s">
        <v>170</v>
      </c>
      <c r="D42" s="1" t="s">
        <v>171</v>
      </c>
      <c r="E42" s="3" t="s">
        <v>172</v>
      </c>
      <c r="F42" s="1" t="s">
        <v>173</v>
      </c>
      <c r="G42" s="1" t="s">
        <v>57</v>
      </c>
      <c r="H42" s="1">
        <v>0</v>
      </c>
      <c r="I42" s="1">
        <v>0</v>
      </c>
      <c r="J42" s="1" t="s">
        <v>15</v>
      </c>
      <c r="K42" s="2"/>
      <c r="L42" s="5">
        <f>K42*985.42</f>
        <v>0</v>
      </c>
    </row>
    <row r="43" spans="1:12">
      <c r="A43" s="1"/>
      <c r="B43" s="1">
        <v>882459</v>
      </c>
      <c r="C43" s="1" t="s">
        <v>174</v>
      </c>
      <c r="D43" s="1" t="s">
        <v>175</v>
      </c>
      <c r="E43" s="3" t="s">
        <v>176</v>
      </c>
      <c r="F43" s="1" t="s">
        <v>177</v>
      </c>
      <c r="G43" s="1" t="s">
        <v>20</v>
      </c>
      <c r="H43" s="1">
        <v>0</v>
      </c>
      <c r="I43" s="1">
        <v>0</v>
      </c>
      <c r="J43" s="1" t="s">
        <v>15</v>
      </c>
      <c r="K43" s="2"/>
      <c r="L43" s="5">
        <f>K43*1676.13</f>
        <v>0</v>
      </c>
    </row>
    <row r="44" spans="1:12">
      <c r="A44" s="1"/>
      <c r="B44" s="1">
        <v>882460</v>
      </c>
      <c r="C44" s="1" t="s">
        <v>178</v>
      </c>
      <c r="D44" s="1" t="s">
        <v>179</v>
      </c>
      <c r="E44" s="3" t="s">
        <v>180</v>
      </c>
      <c r="F44" s="1" t="s">
        <v>181</v>
      </c>
      <c r="G44" s="1">
        <v>10</v>
      </c>
      <c r="H44" s="1">
        <v>0</v>
      </c>
      <c r="I44" s="1">
        <v>0</v>
      </c>
      <c r="J44" s="1" t="s">
        <v>15</v>
      </c>
      <c r="K44" s="2"/>
      <c r="L44" s="5">
        <f>K44*2536.05</f>
        <v>0</v>
      </c>
    </row>
    <row r="45" spans="1:12">
      <c r="A45" s="1"/>
      <c r="B45" s="1">
        <v>882461</v>
      </c>
      <c r="C45" s="1" t="s">
        <v>182</v>
      </c>
      <c r="D45" s="1" t="s">
        <v>183</v>
      </c>
      <c r="E45" s="3" t="s">
        <v>184</v>
      </c>
      <c r="F45" s="1" t="s">
        <v>185</v>
      </c>
      <c r="G45" s="1" t="s">
        <v>14</v>
      </c>
      <c r="H45" s="1">
        <v>0</v>
      </c>
      <c r="I45" s="1">
        <v>0</v>
      </c>
      <c r="J45" s="1" t="s">
        <v>15</v>
      </c>
      <c r="K45" s="2"/>
      <c r="L45" s="5">
        <f>K45*369.02</f>
        <v>0</v>
      </c>
    </row>
    <row r="46" spans="1:12">
      <c r="A46" s="1"/>
      <c r="B46" s="1">
        <v>882462</v>
      </c>
      <c r="C46" s="1" t="s">
        <v>186</v>
      </c>
      <c r="D46" s="1" t="s">
        <v>187</v>
      </c>
      <c r="E46" s="3" t="s">
        <v>188</v>
      </c>
      <c r="F46" s="1" t="s">
        <v>169</v>
      </c>
      <c r="G46" s="1" t="s">
        <v>57</v>
      </c>
      <c r="H46" s="1">
        <v>0</v>
      </c>
      <c r="I46" s="1">
        <v>0</v>
      </c>
      <c r="J46" s="1" t="s">
        <v>15</v>
      </c>
      <c r="K46" s="2"/>
      <c r="L46" s="5">
        <f>K46*543.19</f>
        <v>0</v>
      </c>
    </row>
    <row r="47" spans="1:12">
      <c r="A47" s="1"/>
      <c r="B47" s="1">
        <v>882463</v>
      </c>
      <c r="C47" s="1" t="s">
        <v>189</v>
      </c>
      <c r="D47" s="1" t="s">
        <v>190</v>
      </c>
      <c r="E47" s="3" t="s">
        <v>191</v>
      </c>
      <c r="F47" s="1" t="s">
        <v>192</v>
      </c>
      <c r="G47" s="1" t="s">
        <v>57</v>
      </c>
      <c r="H47" s="1">
        <v>0</v>
      </c>
      <c r="I47" s="1">
        <v>0</v>
      </c>
      <c r="J47" s="1" t="s">
        <v>15</v>
      </c>
      <c r="K47" s="2"/>
      <c r="L47" s="5">
        <f>K47*970.59</f>
        <v>0</v>
      </c>
    </row>
    <row r="48" spans="1:12">
      <c r="A48" s="1"/>
      <c r="B48" s="1">
        <v>882464</v>
      </c>
      <c r="C48" s="1" t="s">
        <v>193</v>
      </c>
      <c r="D48" s="1" t="s">
        <v>194</v>
      </c>
      <c r="E48" s="3" t="s">
        <v>195</v>
      </c>
      <c r="F48" s="1" t="s">
        <v>196</v>
      </c>
      <c r="G48" s="1" t="s">
        <v>14</v>
      </c>
      <c r="H48" s="1">
        <v>0</v>
      </c>
      <c r="I48" s="1">
        <v>0</v>
      </c>
      <c r="J48" s="1" t="s">
        <v>15</v>
      </c>
      <c r="K48" s="2"/>
      <c r="L48" s="5">
        <f>K48*578.45</f>
        <v>0</v>
      </c>
    </row>
    <row r="49" spans="1:12">
      <c r="A49" s="1"/>
      <c r="B49" s="1">
        <v>882465</v>
      </c>
      <c r="C49" s="1" t="s">
        <v>197</v>
      </c>
      <c r="D49" s="1" t="s">
        <v>198</v>
      </c>
      <c r="E49" s="3" t="s">
        <v>199</v>
      </c>
      <c r="F49" s="1" t="s">
        <v>200</v>
      </c>
      <c r="G49" s="1" t="s">
        <v>14</v>
      </c>
      <c r="H49" s="1">
        <v>0</v>
      </c>
      <c r="I49" s="1">
        <v>0</v>
      </c>
      <c r="J49" s="1" t="s">
        <v>15</v>
      </c>
      <c r="K49" s="2"/>
      <c r="L49" s="5">
        <f>K49*868.65</f>
        <v>0</v>
      </c>
    </row>
    <row r="50" spans="1:12">
      <c r="A50" s="1"/>
      <c r="B50" s="1">
        <v>882466</v>
      </c>
      <c r="C50" s="1" t="s">
        <v>201</v>
      </c>
      <c r="D50" s="1" t="s">
        <v>202</v>
      </c>
      <c r="E50" s="3" t="s">
        <v>203</v>
      </c>
      <c r="F50" s="1" t="s">
        <v>204</v>
      </c>
      <c r="G50" s="1" t="s">
        <v>20</v>
      </c>
      <c r="H50" s="1">
        <v>0</v>
      </c>
      <c r="I50" s="1">
        <v>0</v>
      </c>
      <c r="J50" s="1" t="s">
        <v>15</v>
      </c>
      <c r="K50" s="2"/>
      <c r="L50" s="5">
        <f>K50*1376.00</f>
        <v>0</v>
      </c>
    </row>
    <row r="51" spans="1:12">
      <c r="A51" s="1"/>
      <c r="B51" s="1">
        <v>882467</v>
      </c>
      <c r="C51" s="1" t="s">
        <v>205</v>
      </c>
      <c r="D51" s="1" t="s">
        <v>206</v>
      </c>
      <c r="E51" s="3" t="s">
        <v>207</v>
      </c>
      <c r="F51" s="1" t="s">
        <v>208</v>
      </c>
      <c r="G51" s="1">
        <v>0</v>
      </c>
      <c r="H51" s="1">
        <v>0</v>
      </c>
      <c r="I51" s="1">
        <v>0</v>
      </c>
      <c r="J51" s="1" t="s">
        <v>15</v>
      </c>
      <c r="K51" s="2"/>
      <c r="L51" s="5">
        <f>K51*1385.38</f>
        <v>0</v>
      </c>
    </row>
    <row r="52" spans="1:12">
      <c r="A52" s="1"/>
      <c r="B52" s="1">
        <v>882468</v>
      </c>
      <c r="C52" s="1" t="s">
        <v>209</v>
      </c>
      <c r="D52" s="1" t="s">
        <v>210</v>
      </c>
      <c r="E52" s="3" t="s">
        <v>211</v>
      </c>
      <c r="F52" s="1" t="s">
        <v>212</v>
      </c>
      <c r="G52" s="1">
        <v>0</v>
      </c>
      <c r="H52" s="1">
        <v>0</v>
      </c>
      <c r="I52" s="1">
        <v>0</v>
      </c>
      <c r="J52" s="1" t="s">
        <v>15</v>
      </c>
      <c r="K52" s="2"/>
      <c r="L52" s="5">
        <f>K52*2069.92</f>
        <v>0</v>
      </c>
    </row>
    <row r="53" spans="1:12">
      <c r="A53" s="1"/>
      <c r="B53" s="1">
        <v>882469</v>
      </c>
      <c r="C53" s="1" t="s">
        <v>213</v>
      </c>
      <c r="D53" s="1" t="s">
        <v>214</v>
      </c>
      <c r="E53" s="3" t="s">
        <v>215</v>
      </c>
      <c r="F53" s="1" t="s">
        <v>216</v>
      </c>
      <c r="G53" s="1">
        <v>0</v>
      </c>
      <c r="H53" s="1">
        <v>0</v>
      </c>
      <c r="I53" s="1">
        <v>0</v>
      </c>
      <c r="J53" s="1" t="s">
        <v>15</v>
      </c>
      <c r="K53" s="2"/>
      <c r="L53" s="5">
        <f>K53*425.56</f>
        <v>0</v>
      </c>
    </row>
    <row r="54" spans="1:12">
      <c r="A54" s="1"/>
      <c r="B54" s="1">
        <v>882470</v>
      </c>
      <c r="C54" s="1" t="s">
        <v>217</v>
      </c>
      <c r="D54" s="1" t="s">
        <v>218</v>
      </c>
      <c r="E54" s="3" t="s">
        <v>219</v>
      </c>
      <c r="F54" s="1" t="s">
        <v>220</v>
      </c>
      <c r="G54" s="1">
        <v>0</v>
      </c>
      <c r="H54" s="1">
        <v>0</v>
      </c>
      <c r="I54" s="1">
        <v>0</v>
      </c>
      <c r="J54" s="1" t="s">
        <v>15</v>
      </c>
      <c r="K54" s="2"/>
      <c r="L54" s="5">
        <f>K54*601.68</f>
        <v>0</v>
      </c>
    </row>
    <row r="55" spans="1:12">
      <c r="A55" s="1"/>
      <c r="B55" s="1">
        <v>882471</v>
      </c>
      <c r="C55" s="1" t="s">
        <v>221</v>
      </c>
      <c r="D55" s="1" t="s">
        <v>222</v>
      </c>
      <c r="E55" s="3" t="s">
        <v>223</v>
      </c>
      <c r="F55" s="1" t="s">
        <v>224</v>
      </c>
      <c r="G55" s="1">
        <v>0</v>
      </c>
      <c r="H55" s="1">
        <v>0</v>
      </c>
      <c r="I55" s="1">
        <v>0</v>
      </c>
      <c r="J55" s="1" t="s">
        <v>15</v>
      </c>
      <c r="K55" s="2"/>
      <c r="L55" s="5">
        <f>K55*1033.44</f>
        <v>0</v>
      </c>
    </row>
    <row r="56" spans="1:12">
      <c r="A56" s="1"/>
      <c r="B56" s="1">
        <v>882472</v>
      </c>
      <c r="C56" s="1" t="s">
        <v>225</v>
      </c>
      <c r="D56" s="1" t="s">
        <v>226</v>
      </c>
      <c r="E56" s="3" t="s">
        <v>227</v>
      </c>
      <c r="F56" s="1" t="s">
        <v>216</v>
      </c>
      <c r="G56" s="1" t="s">
        <v>14</v>
      </c>
      <c r="H56" s="1">
        <v>0</v>
      </c>
      <c r="I56" s="1">
        <v>0</v>
      </c>
      <c r="J56" s="1" t="s">
        <v>15</v>
      </c>
      <c r="K56" s="2"/>
      <c r="L56" s="5">
        <f>K56*425.56</f>
        <v>0</v>
      </c>
    </row>
    <row r="57" spans="1:12">
      <c r="A57" s="1"/>
      <c r="B57" s="1">
        <v>882473</v>
      </c>
      <c r="C57" s="1" t="s">
        <v>228</v>
      </c>
      <c r="D57" s="1" t="s">
        <v>229</v>
      </c>
      <c r="E57" s="3" t="s">
        <v>230</v>
      </c>
      <c r="F57" s="1" t="s">
        <v>220</v>
      </c>
      <c r="G57" s="1">
        <v>0</v>
      </c>
      <c r="H57" s="1">
        <v>0</v>
      </c>
      <c r="I57" s="1">
        <v>0</v>
      </c>
      <c r="J57" s="1" t="s">
        <v>15</v>
      </c>
      <c r="K57" s="2"/>
      <c r="L57" s="5">
        <f>K57*601.68</f>
        <v>0</v>
      </c>
    </row>
    <row r="58" spans="1:12">
      <c r="A58" s="1"/>
      <c r="B58" s="1">
        <v>882474</v>
      </c>
      <c r="C58" s="1" t="s">
        <v>231</v>
      </c>
      <c r="D58" s="1" t="s">
        <v>232</v>
      </c>
      <c r="E58" s="3" t="s">
        <v>233</v>
      </c>
      <c r="F58" s="1" t="s">
        <v>234</v>
      </c>
      <c r="G58" s="1">
        <v>0</v>
      </c>
      <c r="H58" s="1">
        <v>0</v>
      </c>
      <c r="I58" s="1">
        <v>0</v>
      </c>
      <c r="J58" s="1" t="s">
        <v>15</v>
      </c>
      <c r="K58" s="2"/>
      <c r="L58" s="5">
        <f>K58*1033.40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2025-01-15T13:50:24+03:00</dcterms:created>
  <dcterms:modified xsi:type="dcterms:W3CDTF">2025-01-15T13:50:24+03:00</dcterms:modified>
  <dc:title>Untitled Spreadsheet</dc:title>
  <dc:description/>
  <dc:subject/>
  <cp:keywords/>
  <cp:category/>
</cp:coreProperties>
</file>