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<sst xmlns="http://schemas.openxmlformats.org/spreadsheetml/2006/main" uniqueCount="546">
  <si>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</si>
  <si>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</si>
  <si>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</si>
  <si>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</si>
  <si>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</si>
  <si>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</si>
  <si>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</si>
  <si>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</si>
  <si>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</si>
  <si>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</si>
  <si>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</si>
  <si>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</si>
  <si>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</si>
  <si>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</si>
  <si>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</si>
  <si>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</si>
  <si>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</si>
  <si>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</si>
  <si>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</si>
  <si>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</si>
  <si>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</si>
  <si>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</si>
  <si>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</si>
  <si>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</si>
  <si>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</si>
  <si>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</si>
  <si>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</si>
  <si>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</si>
  <si>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</si>
  <si>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</si>
  <si>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&gt;10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</si>
  <si>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</si>
  <si>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</si>
  <si>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</si>
  <si>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</si>
  <si>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</si>
  <si>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</si>
  <si>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</si>
  <si>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</si>
  <si>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&gt;25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</si>
  <si>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</si>
  <si>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</si>
  <si>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</si>
  <si>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</si>
  <si>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</si>
  <si>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</si>
  <si>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</si>
  <si>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</si>
  <si>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</si>
  <si>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</si>
  <si>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</si>
  <si>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</si>
  <si>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</si>
  <si>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</si>
  <si>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</si>
  <si>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</si>
  <si>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</si>
  <si>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</si>
  <si>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</si>
  <si>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</si>
  <si>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</si>
  <si>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</si>
  <si>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</si>
  <si>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</si>
  <si>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</si>
  <si>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</si>
  <si>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</si>
  <si>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</si>
  <si>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</si>
  <si>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</si>
  <si>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</si>
  <si>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</si>
  <si>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</si>
  <si>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</si>
  <si>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</si>
  <si>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</si>
  <si>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</si>
  <si>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</si>
  <si>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</si>
  <si>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</si>
  <si>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</si>
  <si>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</si>
  <si>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</si>
  <si>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</si>
  <si>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</si>
  <si>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</si>
  <si>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</si>
  <si>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</si>
  <si>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</si>
  <si>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</si>
  <si>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</si>
  <si>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</si>
  <si>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69.19 руб.</t>
  </si>
  <si>
    <t>ASB-110022</t>
  </si>
  <si>
    <t>прокладка "Волгоградская" рубл. (Уклад)</t>
  </si>
  <si>
    <t>73.61 руб.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</si>
  <si>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</si>
  <si>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</si>
  <si>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</si>
  <si>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</si>
  <si>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</si>
  <si>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</si>
  <si>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</si>
  <si>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</si>
  <si>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</si>
  <si>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</si>
  <si>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</si>
  <si>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</si>
  <si>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</si>
  <si>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</si>
  <si>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</si>
  <si>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</si>
  <si>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</si>
  <si>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</si>
  <si>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109.48 руб.</t>
  </si>
  <si>
    <t>ASB-110032</t>
  </si>
  <si>
    <t>ручка неметаллизированная в сборе со штоком АС 110.01.0000 (Уклад)</t>
  </si>
  <si>
    <t>73.10 руб.</t>
  </si>
  <si>
    <t>ASB-110033</t>
  </si>
  <si>
    <t>уплотнение 007 (Уклад)</t>
  </si>
  <si>
    <t>17.85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</si>
  <si>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</si>
  <si>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</si>
  <si>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</si>
  <si>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</si>
  <si>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</si>
  <si>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</si>
  <si>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</si>
  <si>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</si>
  <si>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</si>
  <si>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</si>
  <si>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</si>
  <si>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</si>
  <si>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</si>
  <si>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</si>
  <si>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</si>
  <si>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</si>
  <si>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452.76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</si>
  <si>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</si>
  <si>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</si>
  <si>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</si>
  <si>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</si>
  <si>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</si>
  <si>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</si>
  <si>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1 004.01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</si>
  <si>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</si>
  <si>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</si>
  <si>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</si>
  <si>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</si>
  <si>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</si>
  <si>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</si>
  <si>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563.01 руб.</t>
  </si>
  <si>
    <t>ASB-130006</t>
  </si>
  <si>
    <t>VRQ37</t>
  </si>
  <si>
    <t>комплект арматуры для бачка унитаза тросиковый УНИВЕРСАЛЬНЫЙ (1/16шт)</t>
  </si>
  <si>
    <t>1 440.60 руб.</t>
  </si>
  <si>
    <t>ASB-130007</t>
  </si>
  <si>
    <t>VRQ38</t>
  </si>
  <si>
    <t>сливной механизм УНИВЕРСАЛЬНЫЙ (1/20шт)</t>
  </si>
  <si>
    <t>934.92 руб.</t>
  </si>
  <si>
    <t>ASB-130008</t>
  </si>
  <si>
    <t>VRQ39</t>
  </si>
  <si>
    <t>клапан впускной УНИВЕРСАЛЬНЫЙ (1/30шт)</t>
  </si>
  <si>
    <t>692.37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</si>
  <si>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</si>
  <si>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</si>
  <si>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</si>
  <si>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714.42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</si>
  <si>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</si>
  <si>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</si>
  <si>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</si>
  <si>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1 071.63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</si>
  <si>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</si>
  <si>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</si>
  <si>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</si>
  <si>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2 094.75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</si>
  <si>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</si>
  <si>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</si>
  <si>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</si>
  <si>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530.67 руб.</t>
  </si>
  <si>
    <t>ASB-130013</t>
  </si>
  <si>
    <t>VRQ51</t>
  </si>
  <si>
    <t>Поплавок для впускного клапана  5" "VIEIR"  (100шт)</t>
  </si>
  <si>
    <t>98.49 руб.</t>
  </si>
  <si>
    <t>ASB-130014</t>
  </si>
  <si>
    <t>VRQ52</t>
  </si>
  <si>
    <t>Поплавок для впускного клапана  6" "VIEIR"  (50шт)</t>
  </si>
  <si>
    <t>158.76 руб.</t>
  </si>
  <si>
    <t>ASB-130015</t>
  </si>
  <si>
    <t>VRQ53</t>
  </si>
  <si>
    <t>Поплавок для впускного клапана  8" "VIEIR"  (25шт)</t>
  </si>
  <si>
    <t>393.96 руб.</t>
  </si>
  <si>
    <t>ASB-130016</t>
  </si>
  <si>
    <t>VRQ55</t>
  </si>
  <si>
    <t>Поплавок для бачка унитаза 1/2" для клапана VRQ54   (50шт)</t>
  </si>
  <si>
    <t>45.57 руб.</t>
  </si>
  <si>
    <t>VER-000440</t>
  </si>
  <si>
    <t>VRQ65</t>
  </si>
  <si>
    <t>Бесконтактный выпускной клапан "VIEIR" (20/1шт)</t>
  </si>
  <si>
    <t>5 558.07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</si>
  <si>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</si>
  <si>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</si>
  <si>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</si>
  <si>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</si>
  <si>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</si>
  <si>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</si>
  <si>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</si>
  <si>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</si>
  <si>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</si>
  <si>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&gt;50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</si>
  <si>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</si>
  <si>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</si>
  <si>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</si>
  <si>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</si>
  <si>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</si>
  <si>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</si>
  <si>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</si>
  <si>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</si>
  <si>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</si>
  <si>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</si>
  <si>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</si>
  <si>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</si>
  <si>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</si>
  <si>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</si>
  <si>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</si>
  <si>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</si>
  <si>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</si>
  <si>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</si>
  <si>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</si>
  <si>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</si>
  <si>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</si>
  <si>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</si>
  <si>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</si>
  <si>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</si>
  <si>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</si>
  <si>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</si>
  <si>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</si>
  <si>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</si>
  <si>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</si>
  <si>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</si>
  <si>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</si>
  <si>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</si>
  <si>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</si>
  <si>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</si>
  <si>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</si>
  <si>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</si>
  <si>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</si>
  <si>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</si>
  <si>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</si>
  <si>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</si>
  <si>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</si>
  <si>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</si>
  <si>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</si>
  <si>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</si>
  <si>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</si>
  <si>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</si>
  <si>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</si>
  <si>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</si>
  <si>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</si>
  <si>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</si>
  <si>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</si>
  <si>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</si>
  <si>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</si>
  <si>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</si>
  <si>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</si>
  <si>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</si>
  <si>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</si>
  <si>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</si>
  <si>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</si>
  <si>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</si>
  <si>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</si>
  <si>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</si>
  <si>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</si>
  <si>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</si>
  <si>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</si>
  <si>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</si>
  <si>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</si>
  <si>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</si>
  <si>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</si>
  <si>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</si>
  <si>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</si>
  <si>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</si>
  <si>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</si>
  <si>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</si>
  <si>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</si>
  <si>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</si>
  <si>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</si>
  <si>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</si>
  <si>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</si>
  <si>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</si>
  <si>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16 346.40 руб.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</si>
  <si>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</si>
  <si>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</si>
  <si>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</si>
  <si>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</si>
  <si>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</si>
  <si>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</si>
  <si>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13 878.27 руб.</t>
  </si>
  <si>
    <t>VER-000667</t>
  </si>
  <si>
    <t>VRQ70</t>
  </si>
  <si>
    <t>70 Рама для скрытого монтажа биде (1шт)</t>
  </si>
  <si>
    <t>10 212.09 руб.</t>
  </si>
  <si>
    <t>VER-000668</t>
  </si>
  <si>
    <t>VRQ72</t>
  </si>
  <si>
    <t>72 Смывной бачок пластиковый, кнопочный,c комплектом труб</t>
  </si>
  <si>
    <t>6 576.78 руб.</t>
  </si>
  <si>
    <t>VER-000897</t>
  </si>
  <si>
    <t>VRQ79</t>
  </si>
  <si>
    <t>79 Инсталляция скрытого монтажа (без кнопки) (1шт)</t>
  </si>
  <si>
    <t>14 145.81 руб.</t>
  </si>
  <si>
    <t>VER-001081</t>
  </si>
  <si>
    <t>VRQ60</t>
  </si>
  <si>
    <t>60 Инсталяция для скрытого монтажа (без кнопки) (1шт)</t>
  </si>
  <si>
    <t>14 555.94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</si>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</sst>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pn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Relationship Id="rId65" Type="http://schemas.openxmlformats.org/officeDocument/2006/relationships/image" Target="../media/02a582e7_c555_11ea_8159_003048fd731b_21d4f63d_793a_11f0_a79f_047c1617b14365.jpeg"/><Relationship Id="rId66" Type="http://schemas.openxmlformats.org/officeDocument/2006/relationships/image" Target="../media/ea8dbb84_dd83_11ec_a2a6_00259070b487_30a1dc31_a599_11ee_a526_047c1617b14366.png"/><Relationship Id="rId67" Type="http://schemas.openxmlformats.org/officeDocument/2006/relationships/image" Target="../media/ea8dbb86_dd83_11ec_a2a6_00259070b487_30a1dc33_a599_11ee_a526_047c1617b14367.png"/><Relationship Id="rId68" Type="http://schemas.openxmlformats.org/officeDocument/2006/relationships/image" Target="../media/ea8dbb88_dd83_11ec_a2a6_00259070b487_30a1dc35_a599_11ee_a526_047c1617b14368.png"/><Relationship Id="rId69" Type="http://schemas.openxmlformats.org/officeDocument/2006/relationships/image" Target="../media/ea8dbb9c_dd83_11ec_a2a6_00259070b487_30a1dc69_a599_11ee_a526_047c1617b14369.png"/><Relationship Id="rId70" Type="http://schemas.openxmlformats.org/officeDocument/2006/relationships/image" Target="../media/ea8dbb9e_dd83_11ec_a2a6_00259070b487_30a1dc6b_a599_11ee_a526_047c1617b14370.png"/><Relationship Id="rId71" Type="http://schemas.openxmlformats.org/officeDocument/2006/relationships/image" Target="../media/ea8dbba0_dd83_11ec_a2a6_00259070b487_30a1dc6d_a599_11ee_a526_047c1617b14371.png"/><Relationship Id="rId72" Type="http://schemas.openxmlformats.org/officeDocument/2006/relationships/image" Target="../media/0e9dc38e_3aa3_11ed_a32e_00259070b484_14e1e0ad_f93d_11ef_a6ea_047c1617b14372.jpeg"/><Relationship Id="rId73" Type="http://schemas.openxmlformats.org/officeDocument/2006/relationships/image" Target="../media/0e9dc390_3aa3_11ed_a32e_00259070b484_49c4af98_056a_11f0_a6fc_047c1617b14373.jpeg"/><Relationship Id="rId74" Type="http://schemas.openxmlformats.org/officeDocument/2006/relationships/image" Target="../media/6f5f43a8_0284_11ed_a2dd_00259070b487_dd8b34df_daef_11ee_a56e_047c1617b14374.jpeg"/><Relationship Id="rId75" Type="http://schemas.openxmlformats.org/officeDocument/2006/relationships/image" Target="../media/bff2db37_403c_11ee_a4a3_047c1617b143_dd8b34db_daef_11ee_a56e_047c1617b14375.jpeg"/><Relationship Id="rId76" Type="http://schemas.openxmlformats.org/officeDocument/2006/relationships/image" Target="../media/0352cc35_5316_11ee_a4bb_047c1617b143_dd8b34e4_daef_11ee_a56e_047c1617b14376.jpeg"/><Relationship Id="rId77" Type="http://schemas.openxmlformats.org/officeDocument/2006/relationships/image" Target="../media/d882db3a_72af_11ee_a4e3_047c1617b143_dd8b34e3_daef_11ee_a56e_047c1617b14377.jpeg"/><Relationship Id="rId78" Type="http://schemas.openxmlformats.org/officeDocument/2006/relationships/image" Target="../media/d882db3c_72af_11ee_a4e3_047c1617b143_dd8b34e5_daef_11ee_a56e_047c1617b14378.jpeg"/><Relationship Id="rId79" Type="http://schemas.openxmlformats.org/officeDocument/2006/relationships/image" Target="../media/1f13c3b3_37d2_11ef_a5e9_047c1617b143_781c63af_5a46_11f0_a775_047c1617b14379.jpeg"/><Relationship Id="rId80" Type="http://schemas.openxmlformats.org/officeDocument/2006/relationships/image" Target="../media/fa083bbf_526f_11ef_a60b_047c1617b143_1b5db33f_f93d_11ef_a6ea_047c1617b14380.jpeg"/><Relationship Id="rId81" Type="http://schemas.openxmlformats.org/officeDocument/2006/relationships/image" Target="../media/976c99bd_105a_11ee_a463_047c1617b143_dd8b34e7_daef_11ee_a56e_047c1617b14381.jpeg"/><Relationship Id="rId82" Type="http://schemas.openxmlformats.org/officeDocument/2006/relationships/image" Target="../media/976c99bf_105a_11ee_a463_047c1617b143_dd8b34e6_daef_11ee_a56e_047c1617b14382.jpeg"/><Relationship Id="rId83" Type="http://schemas.openxmlformats.org/officeDocument/2006/relationships/image" Target="../media/976c99c1_105a_11ee_a463_047c1617b143_dd8b34ea_daef_11ee_a56e_047c1617b14383.jpeg"/><Relationship Id="rId84" Type="http://schemas.openxmlformats.org/officeDocument/2006/relationships/image" Target="../media/976c99c3_105a_11ee_a463_047c1617b143_dd8b34e9_daef_11ee_a56e_047c1617b14384.jpeg"/><Relationship Id="rId85" Type="http://schemas.openxmlformats.org/officeDocument/2006/relationships/image" Target="../media/976c99c5_105a_11ee_a463_047c1617b143_dd8b34ec_daef_11ee_a56e_047c1617b14385.jpeg"/><Relationship Id="rId86" Type="http://schemas.openxmlformats.org/officeDocument/2006/relationships/image" Target="../media/976c99c7_105a_11ee_a463_047c1617b143_dd8b34eb_daef_11ee_a56e_047c1617b14386.jpeg"/><Relationship Id="rId87" Type="http://schemas.openxmlformats.org/officeDocument/2006/relationships/image" Target="../media/aff82a94_1073_11ee_a463_047c1617b143_dd8b34ee_daef_11ee_a56e_047c1617b14387.jpeg"/><Relationship Id="rId88" Type="http://schemas.openxmlformats.org/officeDocument/2006/relationships/image" Target="../media/aff82a96_1073_11ee_a463_047c1617b143_dd8b34ed_daef_11ee_a56e_047c1617b14388.jpeg"/><Relationship Id="rId89" Type="http://schemas.openxmlformats.org/officeDocument/2006/relationships/image" Target="../media/d882db1a_72af_11ee_a4e3_047c1617b143_dd8b34f2_daef_11ee_a56e_047c1617b14389.jpeg"/><Relationship Id="rId90" Type="http://schemas.openxmlformats.org/officeDocument/2006/relationships/image" Target="../media/d882db1c_72af_11ee_a4e3_047c1617b143_3e659154_db10_11ee_a56e_047c1617b14390.jpeg"/><Relationship Id="rId91" Type="http://schemas.openxmlformats.org/officeDocument/2006/relationships/image" Target="../media/d882db1e_72af_11ee_a4e3_047c1617b143_3e659155_db10_11ee_a56e_047c1617b14391.jpeg"/><Relationship Id="rId92" Type="http://schemas.openxmlformats.org/officeDocument/2006/relationships/image" Target="../media/d882db20_72af_11ee_a4e3_047c1617b143_3e659157_db10_11ee_a56e_047c1617b14392.jpeg"/><Relationship Id="rId93" Type="http://schemas.openxmlformats.org/officeDocument/2006/relationships/image" Target="../media/d882db22_72af_11ee_a4e3_047c1617b143_3e659158_db10_11ee_a56e_047c1617b14393.jpeg"/><Relationship Id="rId94" Type="http://schemas.openxmlformats.org/officeDocument/2006/relationships/image" Target="../media/d882db24_72af_11ee_a4e3_047c1617b143_3e65915a_db10_11ee_a56e_047c1617b14394.jpeg"/><Relationship Id="rId95" Type="http://schemas.openxmlformats.org/officeDocument/2006/relationships/image" Target="../media/d882db26_72af_11ee_a4e3_047c1617b143_3e65915b_db10_11ee_a56e_047c1617b14395.jpeg"/><Relationship Id="rId96" Type="http://schemas.openxmlformats.org/officeDocument/2006/relationships/image" Target="../media/d882db28_72af_11ee_a4e3_047c1617b143_3e65915d_db10_11ee_a56e_047c1617b14396.jpeg"/><Relationship Id="rId97" Type="http://schemas.openxmlformats.org/officeDocument/2006/relationships/image" Target="../media/d882db2a_72af_11ee_a4e3_047c1617b143_3e65915f_db10_11ee_a56e_047c1617b14397.jpeg"/><Relationship Id="rId98" Type="http://schemas.openxmlformats.org/officeDocument/2006/relationships/image" Target="../media/d882db2c_72af_11ee_a4e3_047c1617b143_3e659161_db10_11ee_a56e_047c1617b14398.jpeg"/><Relationship Id="rId99" Type="http://schemas.openxmlformats.org/officeDocument/2006/relationships/image" Target="../media/d882db2e_72af_11ee_a4e3_047c1617b143_3e659163_db10_11ee_a56e_047c1617b14399.jpeg"/><Relationship Id="rId100" Type="http://schemas.openxmlformats.org/officeDocument/2006/relationships/image" Target="../media/d882db30_72af_11ee_a4e3_047c1617b143_3e659165_db10_11ee_a56e_047c1617b143100.jpeg"/><Relationship Id="rId101" Type="http://schemas.openxmlformats.org/officeDocument/2006/relationships/image" Target="../media/d882db32_72af_11ee_a4e3_047c1617b143_3e659167_db10_11ee_a56e_047c1617b143101.jpeg"/><Relationship Id="rId102" Type="http://schemas.openxmlformats.org/officeDocument/2006/relationships/image" Target="../media/d882db34_72af_11ee_a4e3_047c1617b143_3e659169_db10_11ee_a56e_047c1617b143102.jpeg"/><Relationship Id="rId103" Type="http://schemas.openxmlformats.org/officeDocument/2006/relationships/image" Target="../media/d882db36_72af_11ee_a4e3_047c1617b143_3e65916b_db10_11ee_a56e_047c1617b143103.jpeg"/><Relationship Id="rId104" Type="http://schemas.openxmlformats.org/officeDocument/2006/relationships/image" Target="../media/d882db38_72af_11ee_a4e3_047c1617b143_3e65916d_db10_11ee_a56e_047c1617b143104.jpeg"/><Relationship Id="rId105" Type="http://schemas.openxmlformats.org/officeDocument/2006/relationships/image" Target="../media/c48370a2_37a8_11ef_a5e9_047c1617b143_0a6f3a72_310d_11f1_a89b_047c1617b143105.jpeg"/><Relationship Id="rId106" Type="http://schemas.openxmlformats.org/officeDocument/2006/relationships/image" Target="../media/c48370a4_37a8_11ef_a5e9_047c1617b143_a562d1b2_d05b_11f0_a810_047c1617b143106.jpeg"/><Relationship Id="rId107" Type="http://schemas.openxmlformats.org/officeDocument/2006/relationships/image" Target="../media/c48370a6_37a8_11ef_a5e9_047c1617b143_0a6f3a74_310d_11f1_a89b_047c1617b143107.jpeg"/><Relationship Id="rId108" Type="http://schemas.openxmlformats.org/officeDocument/2006/relationships/image" Target="../media/c48370a8_37a8_11ef_a5e9_047c1617b143_a562d1b1_d05b_11f0_a810_047c1617b143108.jpeg"/><Relationship Id="rId109" Type="http://schemas.openxmlformats.org/officeDocument/2006/relationships/image" Target="../media/c48370aa_37a8_11ef_a5e9_047c1617b143_a562d1b0_d05b_11f0_a810_047c1617b143109.jpeg"/><Relationship Id="rId110" Type="http://schemas.openxmlformats.org/officeDocument/2006/relationships/image" Target="../media/1f13c3b5_37d2_11ef_a5e9_047c1617b143_0a6f3a73_310d_11f1_a89b_047c1617b143110.jpeg"/><Relationship Id="rId111" Type="http://schemas.openxmlformats.org/officeDocument/2006/relationships/image" Target="../media/1f13c3b7_37d2_11ef_a5e9_047c1617b143_a562d1b3_d05b_11f0_a810_047c1617b143111.jpeg"/><Relationship Id="rId112" Type="http://schemas.openxmlformats.org/officeDocument/2006/relationships/image" Target="../media/1f13c3b9_37d2_11ef_a5e9_047c1617b143_0a6f3a77_310d_11f1_a89b_047c1617b143112.jpeg"/><Relationship Id="rId113" Type="http://schemas.openxmlformats.org/officeDocument/2006/relationships/image" Target="../media/1f13c3bb_37d2_11ef_a5e9_047c1617b143_0a6f3a76_310d_11f1_a89b_047c1617b143113.jpeg"/><Relationship Id="rId114" Type="http://schemas.openxmlformats.org/officeDocument/2006/relationships/image" Target="../media/1f13c3bd_37d2_11ef_a5e9_047c1617b143_0a6f3a75_310d_11f1_a89b_047c1617b143114.jpeg"/><Relationship Id="rId115" Type="http://schemas.openxmlformats.org/officeDocument/2006/relationships/image" Target="../media/9182bede_eeb6_11ef_a6dd_047c1617b143_21d4f640_793a_11f0_a79f_047c1617b143115.jpeg"/><Relationship Id="rId116" Type="http://schemas.openxmlformats.org/officeDocument/2006/relationships/image" Target="../media/9182bee0_eeb6_11ef_a6dd_047c1617b143_0a6f3a71_310d_11f1_a89b_047c1617b143116.jpeg"/><Relationship Id="rId117" Type="http://schemas.openxmlformats.org/officeDocument/2006/relationships/image" Target="../media/a5c62ba1_519c_11ee_a4b9_047c1617b143_3e65916f_db10_11ee_a56e_047c1617b143117.jpeg"/><Relationship Id="rId118" Type="http://schemas.openxmlformats.org/officeDocument/2006/relationships/image" Target="../media/a5c62ba3_519c_11ee_a4b9_047c1617b143_3e659170_db10_11ee_a56e_047c1617b143118.jpeg"/><Relationship Id="rId119" Type="http://schemas.openxmlformats.org/officeDocument/2006/relationships/image" Target="../media/a5c62ba5_519c_11ee_a4b9_047c1617b143_3e659171_db10_11ee_a56e_047c1617b143119.jpeg"/><Relationship Id="rId120" Type="http://schemas.openxmlformats.org/officeDocument/2006/relationships/image" Target="../media/a5c62ba7_519c_11ee_a4b9_047c1617b143_3e659172_db10_11ee_a56e_047c1617b143120.jpeg"/><Relationship Id="rId121" Type="http://schemas.openxmlformats.org/officeDocument/2006/relationships/image" Target="../media/a5c62ba9_519c_11ee_a4b9_047c1617b143_3e659173_db10_11ee_a56e_047c1617b143121.jpeg"/><Relationship Id="rId122" Type="http://schemas.openxmlformats.org/officeDocument/2006/relationships/image" Target="../media/a5c62bab_519c_11ee_a4b9_047c1617b143_3e659174_db10_11ee_a56e_047c1617b143122.jpeg"/><Relationship Id="rId123" Type="http://schemas.openxmlformats.org/officeDocument/2006/relationships/image" Target="../media/a5c62bad_519c_11ee_a4b9_047c1617b143_3e659175_db10_11ee_a56e_047c1617b143123.jpeg"/><Relationship Id="rId124" Type="http://schemas.openxmlformats.org/officeDocument/2006/relationships/image" Target="../media/a5c62baf_519c_11ee_a4b9_047c1617b143_3e659176_db10_11ee_a56e_047c1617b143124.jpeg"/><Relationship Id="rId125" Type="http://schemas.openxmlformats.org/officeDocument/2006/relationships/image" Target="../media/a5c62bb1_519c_11ee_a4b9_047c1617b143_3e659177_db10_11ee_a56e_047c1617b143125.jpeg"/><Relationship Id="rId126" Type="http://schemas.openxmlformats.org/officeDocument/2006/relationships/image" Target="../media/a5c62bb3_519c_11ee_a4b9_047c1617b143_3e659178_db10_11ee_a56e_047c1617b143126.jpeg"/><Relationship Id="rId127" Type="http://schemas.openxmlformats.org/officeDocument/2006/relationships/image" Target="../media/a5c62bb5_519c_11ee_a4b9_047c1617b143_3e659179_db10_11ee_a56e_047c1617b143127.jpeg"/><Relationship Id="rId128" Type="http://schemas.openxmlformats.org/officeDocument/2006/relationships/image" Target="../media/a5c62bb7_519c_11ee_a4b9_047c1617b143_3e65917a_db10_11ee_a56e_047c1617b143128.jpeg"/><Relationship Id="rId129" Type="http://schemas.openxmlformats.org/officeDocument/2006/relationships/image" Target="../media/a5c62bb9_519c_11ee_a4b9_047c1617b143_3e65917b_db10_11ee_a56e_047c1617b143129.jpeg"/><Relationship Id="rId130" Type="http://schemas.openxmlformats.org/officeDocument/2006/relationships/image" Target="../media/a5c62bbb_519c_11ee_a4b9_047c1617b143_3e65917c_db10_11ee_a56e_047c1617b143130.jpeg"/><Relationship Id="rId131" Type="http://schemas.openxmlformats.org/officeDocument/2006/relationships/image" Target="../media/a5c62bbd_519c_11ee_a4b9_047c1617b143_3e65917d_db10_11ee_a56e_047c1617b143131.jpeg"/><Relationship Id="rId132" Type="http://schemas.openxmlformats.org/officeDocument/2006/relationships/image" Target="../media/a5c62bbf_519c_11ee_a4b9_047c1617b143_3e65917e_db10_11ee_a56e_047c1617b143132.jpeg"/><Relationship Id="rId133" Type="http://schemas.openxmlformats.org/officeDocument/2006/relationships/image" Target="../media/a5c62bc1_519c_11ee_a4b9_047c1617b143_3e65917f_db10_11ee_a56e_047c1617b143133.jpeg"/><Relationship Id="rId134" Type="http://schemas.openxmlformats.org/officeDocument/2006/relationships/image" Target="../media/a5c62bc3_519c_11ee_a4b9_047c1617b143_3e659180_db10_11ee_a56e_047c1617b143134.jpeg"/><Relationship Id="rId135" Type="http://schemas.openxmlformats.org/officeDocument/2006/relationships/image" Target="../media/a5c62bc5_519c_11ee_a4b9_047c1617b143_3e659181_db10_11ee_a56e_047c1617b143135.jpeg"/><Relationship Id="rId136" Type="http://schemas.openxmlformats.org/officeDocument/2006/relationships/image" Target="../media/a5c62bc7_519c_11ee_a4b9_047c1617b143_3e659182_db10_11ee_a56e_047c1617b143136.jpeg"/><Relationship Id="rId137" Type="http://schemas.openxmlformats.org/officeDocument/2006/relationships/image" Target="../media/7e606d26_51a8_11ee_a4b9_047c1617b143_3e659183_db10_11ee_a56e_047c1617b143137.jpeg"/><Relationship Id="rId138" Type="http://schemas.openxmlformats.org/officeDocument/2006/relationships/image" Target="../media/7e606d28_51a8_11ee_a4b9_047c1617b143_3e659184_db10_11ee_a56e_047c1617b143138.jpeg"/><Relationship Id="rId139" Type="http://schemas.openxmlformats.org/officeDocument/2006/relationships/image" Target="../media/7e606d2a_51a8_11ee_a4b9_047c1617b143_3e659185_db10_11ee_a56e_047c1617b143139.jpeg"/><Relationship Id="rId140" Type="http://schemas.openxmlformats.org/officeDocument/2006/relationships/image" Target="../media/7e606d2c_51a8_11ee_a4b9_047c1617b143_3e659186_db10_11ee_a56e_047c1617b143140.jpeg"/><Relationship Id="rId141" Type="http://schemas.openxmlformats.org/officeDocument/2006/relationships/image" Target="../media/7e606d2e_51a8_11ee_a4b9_047c1617b143_3e659187_db10_11ee_a56e_047c1617b143141.jpeg"/><Relationship Id="rId142" Type="http://schemas.openxmlformats.org/officeDocument/2006/relationships/image" Target="../media/7e606d30_51a8_11ee_a4b9_047c1617b143_3e659188_db10_11ee_a56e_047c1617b143142.jpeg"/><Relationship Id="rId143" Type="http://schemas.openxmlformats.org/officeDocument/2006/relationships/image" Target="../media/fa083bab_526f_11ef_a60b_047c1617b143_0a6f3a78_310d_11f1_a89b_047c1617b143143.jpeg"/><Relationship Id="rId144" Type="http://schemas.openxmlformats.org/officeDocument/2006/relationships/image" Target="../media/fa083bad_526f_11ef_a60b_047c1617b143_0a6f3a7c_310d_11f1_a89b_047c1617b143144.jpeg"/><Relationship Id="rId145" Type="http://schemas.openxmlformats.org/officeDocument/2006/relationships/image" Target="../media/fa083baf_526f_11ef_a60b_047c1617b143_0a6f3a7a_310d_11f1_a89b_047c1617b143145.jpeg"/><Relationship Id="rId146" Type="http://schemas.openxmlformats.org/officeDocument/2006/relationships/image" Target="../media/fa083bb1_526f_11ef_a60b_047c1617b143_0a6f3a79_310d_11f1_a89b_047c1617b143146.jpeg"/><Relationship Id="rId147" Type="http://schemas.openxmlformats.org/officeDocument/2006/relationships/image" Target="../media/fa083bb3_526f_11ef_a60b_047c1617b143_0a6f3a7d_310d_11f1_a89b_047c1617b143147.jpeg"/><Relationship Id="rId148" Type="http://schemas.openxmlformats.org/officeDocument/2006/relationships/image" Target="../media/fa083bb5_526f_11ef_a60b_047c1617b143_0a6f3a7b_310d_11f1_a89b_047c1617b1431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30</v>
      </c>
      <c r="H11" s="2">
        <v>0</v>
      </c>
      <c r="I11" s="1">
        <v>0</v>
      </c>
      <c r="J11" s="3" t="s">
        <v>17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30</v>
      </c>
      <c r="H12" s="2">
        <v>0</v>
      </c>
      <c r="I12" s="1">
        <v>0</v>
      </c>
      <c r="J12" s="3" t="s">
        <v>17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17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72</v>
      </c>
      <c r="D19" s="1"/>
      <c r="E19" s="2" t="s">
        <v>73</v>
      </c>
      <c r="F19" s="2" t="s">
        <v>74</v>
      </c>
      <c r="G19" s="2" t="s">
        <v>30</v>
      </c>
      <c r="H19" s="2">
        <v>0</v>
      </c>
      <c r="I19" s="1">
        <v>0</v>
      </c>
      <c r="J19" s="3" t="s">
        <v>17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75</v>
      </c>
      <c r="D20" s="1"/>
      <c r="E20" s="2" t="s">
        <v>76</v>
      </c>
      <c r="F20" s="2" t="s">
        <v>77</v>
      </c>
      <c r="G20" s="2">
        <v>8</v>
      </c>
      <c r="H20" s="2">
        <v>0</v>
      </c>
      <c r="I20" s="1">
        <v>0</v>
      </c>
      <c r="J20" s="3" t="s">
        <v>17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78</v>
      </c>
      <c r="D21" s="1"/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17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84</v>
      </c>
      <c r="D23" s="1"/>
      <c r="E23" s="2" t="s">
        <v>85</v>
      </c>
      <c r="F23" s="2" t="s">
        <v>86</v>
      </c>
      <c r="G23" s="2" t="s">
        <v>39</v>
      </c>
      <c r="H23" s="2">
        <v>0</v>
      </c>
      <c r="I23" s="1">
        <v>0</v>
      </c>
      <c r="J23" s="3" t="s">
        <v>17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87</v>
      </c>
      <c r="D24" s="1"/>
      <c r="E24" s="2" t="s">
        <v>88</v>
      </c>
      <c r="F24" s="2" t="s">
        <v>89</v>
      </c>
      <c r="G24" s="2" t="s">
        <v>30</v>
      </c>
      <c r="H24" s="2">
        <v>0</v>
      </c>
      <c r="I24" s="1">
        <v>0</v>
      </c>
      <c r="J24" s="3" t="s">
        <v>17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90</v>
      </c>
      <c r="D25" s="1"/>
      <c r="E25" s="2" t="s">
        <v>91</v>
      </c>
      <c r="F25" s="2" t="s">
        <v>92</v>
      </c>
      <c r="G25" s="2">
        <v>6</v>
      </c>
      <c r="H25" s="2">
        <v>0</v>
      </c>
      <c r="I25" s="1">
        <v>0</v>
      </c>
      <c r="J25" s="3" t="s">
        <v>17</v>
      </c>
      <c r="K25" s="2" t="str">
        <f>J25*69.19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95</v>
      </c>
      <c r="G26" s="2" t="s">
        <v>30</v>
      </c>
      <c r="H26" s="2">
        <v>0</v>
      </c>
      <c r="I26" s="1">
        <v>0</v>
      </c>
      <c r="J26" s="3" t="s">
        <v>17</v>
      </c>
      <c r="K26" s="2" t="str">
        <f>J26*73.61</f>
        <v>0</v>
      </c>
      <c r="L26" s="5"/>
    </row>
    <row r="27" spans="1:12" customHeight="1" ht="105" outlineLevel="4">
      <c r="A27" s="1"/>
      <c r="B27" s="1">
        <v>821477</v>
      </c>
      <c r="C27" s="1" t="s">
        <v>96</v>
      </c>
      <c r="D27" s="1"/>
      <c r="E27" s="2" t="s">
        <v>97</v>
      </c>
      <c r="F27" s="2" t="s">
        <v>86</v>
      </c>
      <c r="G27" s="2">
        <v>1</v>
      </c>
      <c r="H27" s="2">
        <v>0</v>
      </c>
      <c r="I27" s="1">
        <v>0</v>
      </c>
      <c r="J27" s="3" t="s">
        <v>17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98</v>
      </c>
      <c r="D28" s="1"/>
      <c r="E28" s="2" t="s">
        <v>99</v>
      </c>
      <c r="F28" s="2" t="s">
        <v>86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100</v>
      </c>
      <c r="D29" s="1"/>
      <c r="E29" s="2" t="s">
        <v>101</v>
      </c>
      <c r="F29" s="2" t="s">
        <v>92</v>
      </c>
      <c r="G29" s="2">
        <v>6</v>
      </c>
      <c r="H29" s="2">
        <v>0</v>
      </c>
      <c r="I29" s="1">
        <v>0</v>
      </c>
      <c r="J29" s="3" t="s">
        <v>17</v>
      </c>
      <c r="K29" s="2" t="str">
        <f>J29*69.19</f>
        <v>0</v>
      </c>
      <c r="L29" s="5"/>
    </row>
    <row r="30" spans="1:12" customHeight="1" ht="105" outlineLevel="4">
      <c r="A30" s="1"/>
      <c r="B30" s="1">
        <v>821480</v>
      </c>
      <c r="C30" s="1" t="s">
        <v>102</v>
      </c>
      <c r="D30" s="1"/>
      <c r="E30" s="2" t="s">
        <v>103</v>
      </c>
      <c r="F30" s="2" t="s">
        <v>86</v>
      </c>
      <c r="G30" s="2" t="s">
        <v>30</v>
      </c>
      <c r="H30" s="2">
        <v>0</v>
      </c>
      <c r="I30" s="1">
        <v>0</v>
      </c>
      <c r="J30" s="3" t="s">
        <v>17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104</v>
      </c>
      <c r="D31" s="1"/>
      <c r="E31" s="2" t="s">
        <v>105</v>
      </c>
      <c r="F31" s="2" t="s">
        <v>86</v>
      </c>
      <c r="G31" s="2">
        <v>5</v>
      </c>
      <c r="H31" s="2">
        <v>0</v>
      </c>
      <c r="I31" s="1">
        <v>0</v>
      </c>
      <c r="J31" s="3" t="s">
        <v>17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106</v>
      </c>
      <c r="D32" s="1"/>
      <c r="E32" s="2" t="s">
        <v>107</v>
      </c>
      <c r="F32" s="2" t="s">
        <v>92</v>
      </c>
      <c r="G32" s="2">
        <v>9</v>
      </c>
      <c r="H32" s="2">
        <v>0</v>
      </c>
      <c r="I32" s="1">
        <v>0</v>
      </c>
      <c r="J32" s="3" t="s">
        <v>17</v>
      </c>
      <c r="K32" s="2" t="str">
        <f>J32*69.19</f>
        <v>0</v>
      </c>
      <c r="L32" s="5"/>
    </row>
    <row r="33" spans="1:12" customHeight="1" ht="105" outlineLevel="4">
      <c r="A33" s="1"/>
      <c r="B33" s="1">
        <v>821483</v>
      </c>
      <c r="C33" s="1" t="s">
        <v>108</v>
      </c>
      <c r="D33" s="1"/>
      <c r="E33" s="2" t="s">
        <v>109</v>
      </c>
      <c r="F33" s="2" t="s">
        <v>92</v>
      </c>
      <c r="G33" s="2">
        <v>0</v>
      </c>
      <c r="H33" s="2">
        <v>0</v>
      </c>
      <c r="I33" s="1">
        <v>0</v>
      </c>
      <c r="J33" s="3" t="s">
        <v>17</v>
      </c>
      <c r="K33" s="2" t="str">
        <f>J33*69.19</f>
        <v>0</v>
      </c>
      <c r="L33" s="5"/>
    </row>
    <row r="34" spans="1:12" customHeight="1" ht="105" outlineLevel="4">
      <c r="A34" s="1"/>
      <c r="B34" s="1">
        <v>821484</v>
      </c>
      <c r="C34" s="1" t="s">
        <v>110</v>
      </c>
      <c r="D34" s="1"/>
      <c r="E34" s="2" t="s">
        <v>111</v>
      </c>
      <c r="F34" s="2" t="s">
        <v>86</v>
      </c>
      <c r="G34" s="2">
        <v>6</v>
      </c>
      <c r="H34" s="2">
        <v>0</v>
      </c>
      <c r="I34" s="1">
        <v>0</v>
      </c>
      <c r="J34" s="3" t="s">
        <v>17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112</v>
      </c>
      <c r="D35" s="1"/>
      <c r="E35" s="2" t="s">
        <v>113</v>
      </c>
      <c r="F35" s="2" t="s">
        <v>114</v>
      </c>
      <c r="G35" s="2" t="s">
        <v>39</v>
      </c>
      <c r="H35" s="2">
        <v>0</v>
      </c>
      <c r="I35" s="1">
        <v>0</v>
      </c>
      <c r="J35" s="3" t="s">
        <v>17</v>
      </c>
      <c r="K35" s="2" t="str">
        <f>J35*109.48</f>
        <v>0</v>
      </c>
      <c r="L35" s="5"/>
    </row>
    <row r="36" spans="1:12" customHeight="1" ht="105" outlineLevel="4">
      <c r="A36" s="1"/>
      <c r="B36" s="1">
        <v>821486</v>
      </c>
      <c r="C36" s="1" t="s">
        <v>115</v>
      </c>
      <c r="D36" s="1"/>
      <c r="E36" s="2" t="s">
        <v>116</v>
      </c>
      <c r="F36" s="2" t="s">
        <v>117</v>
      </c>
      <c r="G36" s="2" t="s">
        <v>30</v>
      </c>
      <c r="H36" s="2">
        <v>0</v>
      </c>
      <c r="I36" s="1">
        <v>0</v>
      </c>
      <c r="J36" s="3" t="s">
        <v>17</v>
      </c>
      <c r="K36" s="2" t="str">
        <f>J36*73.10</f>
        <v>0</v>
      </c>
      <c r="L36" s="5"/>
    </row>
    <row r="37" spans="1:12" customHeight="1" ht="105" outlineLevel="4">
      <c r="A37" s="1"/>
      <c r="B37" s="1">
        <v>821487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17</v>
      </c>
      <c r="K37" s="2" t="str">
        <f>J37*17.85</f>
        <v>0</v>
      </c>
      <c r="L37" s="5"/>
    </row>
    <row r="38" spans="1:12" customHeight="1" ht="105" outlineLevel="4">
      <c r="A38" s="1"/>
      <c r="B38" s="1">
        <v>858504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17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0</v>
      </c>
      <c r="H40" s="2">
        <v>0</v>
      </c>
      <c r="I40" s="1">
        <v>0</v>
      </c>
      <c r="J40" s="3" t="s">
        <v>17</v>
      </c>
      <c r="K40" s="2" t="str">
        <f>J40*169.60</f>
        <v>0</v>
      </c>
      <c r="L40" s="5"/>
    </row>
    <row r="41" spans="1:12" outlineLevel="2">
      <c r="A41" s="8" t="s">
        <v>133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17</v>
      </c>
      <c r="K42" s="2" t="str">
        <f>J42*452.76</f>
        <v>0</v>
      </c>
      <c r="L42" s="5"/>
    </row>
    <row r="43" spans="1:12" customHeight="1" ht="105" outlineLevel="4">
      <c r="A43" s="1"/>
      <c r="B43" s="1">
        <v>824807</v>
      </c>
      <c r="C43" s="1" t="s">
        <v>138</v>
      </c>
      <c r="D43" s="1" t="s">
        <v>139</v>
      </c>
      <c r="E43" s="2" t="s">
        <v>140</v>
      </c>
      <c r="F43" s="2" t="s">
        <v>137</v>
      </c>
      <c r="G43" s="2">
        <v>7</v>
      </c>
      <c r="H43" s="2">
        <v>0</v>
      </c>
      <c r="I43" s="1">
        <v>0</v>
      </c>
      <c r="J43" s="3" t="s">
        <v>17</v>
      </c>
      <c r="K43" s="2" t="str">
        <f>J43*452.76</f>
        <v>0</v>
      </c>
      <c r="L43" s="5"/>
    </row>
    <row r="44" spans="1:12" customHeight="1" ht="105" outlineLevel="4">
      <c r="A44" s="1"/>
      <c r="B44" s="1">
        <v>824808</v>
      </c>
      <c r="C44" s="1" t="s">
        <v>141</v>
      </c>
      <c r="D44" s="1" t="s">
        <v>142</v>
      </c>
      <c r="E44" s="2" t="s">
        <v>143</v>
      </c>
      <c r="F44" s="2" t="s">
        <v>144</v>
      </c>
      <c r="G44" s="2" t="s">
        <v>30</v>
      </c>
      <c r="H44" s="2">
        <v>0</v>
      </c>
      <c r="I44" s="1">
        <v>0</v>
      </c>
      <c r="J44" s="3" t="s">
        <v>17</v>
      </c>
      <c r="K44" s="2" t="str">
        <f>J44*1004.01</f>
        <v>0</v>
      </c>
      <c r="L44" s="5"/>
    </row>
    <row r="45" spans="1:12" customHeight="1" ht="105" outlineLevel="4">
      <c r="A45" s="1"/>
      <c r="B45" s="1">
        <v>824809</v>
      </c>
      <c r="C45" s="1" t="s">
        <v>145</v>
      </c>
      <c r="D45" s="1" t="s">
        <v>146</v>
      </c>
      <c r="E45" s="2" t="s">
        <v>147</v>
      </c>
      <c r="F45" s="2" t="s">
        <v>144</v>
      </c>
      <c r="G45" s="2" t="s">
        <v>30</v>
      </c>
      <c r="H45" s="2">
        <v>0</v>
      </c>
      <c r="I45" s="1">
        <v>0</v>
      </c>
      <c r="J45" s="3" t="s">
        <v>17</v>
      </c>
      <c r="K45" s="2" t="str">
        <f>J45*1004.01</f>
        <v>0</v>
      </c>
      <c r="L45" s="5"/>
    </row>
    <row r="46" spans="1:12" customHeight="1" ht="105" outlineLevel="4">
      <c r="A46" s="1"/>
      <c r="B46" s="1">
        <v>825093</v>
      </c>
      <c r="C46" s="1" t="s">
        <v>148</v>
      </c>
      <c r="D46" s="1" t="s">
        <v>149</v>
      </c>
      <c r="E46" s="2" t="s">
        <v>150</v>
      </c>
      <c r="F46" s="2" t="s">
        <v>151</v>
      </c>
      <c r="G46" s="2">
        <v>6</v>
      </c>
      <c r="H46" s="2">
        <v>0</v>
      </c>
      <c r="I46" s="1">
        <v>0</v>
      </c>
      <c r="J46" s="3" t="s">
        <v>17</v>
      </c>
      <c r="K46" s="2" t="str">
        <f>J46*563.01</f>
        <v>0</v>
      </c>
      <c r="L46" s="5"/>
    </row>
    <row r="47" spans="1:12" customHeight="1" ht="105" outlineLevel="4">
      <c r="A47" s="1"/>
      <c r="B47" s="1">
        <v>825373</v>
      </c>
      <c r="C47" s="1" t="s">
        <v>152</v>
      </c>
      <c r="D47" s="1" t="s">
        <v>153</v>
      </c>
      <c r="E47" s="2" t="s">
        <v>154</v>
      </c>
      <c r="F47" s="2" t="s">
        <v>155</v>
      </c>
      <c r="G47" s="2" t="s">
        <v>30</v>
      </c>
      <c r="H47" s="2">
        <v>0</v>
      </c>
      <c r="I47" s="1">
        <v>0</v>
      </c>
      <c r="J47" s="3" t="s">
        <v>17</v>
      </c>
      <c r="K47" s="2" t="str">
        <f>J47*1440.60</f>
        <v>0</v>
      </c>
      <c r="L47" s="5"/>
    </row>
    <row r="48" spans="1:12" customHeight="1" ht="105" outlineLevel="4">
      <c r="A48" s="1"/>
      <c r="B48" s="1">
        <v>825374</v>
      </c>
      <c r="C48" s="1" t="s">
        <v>156</v>
      </c>
      <c r="D48" s="1" t="s">
        <v>157</v>
      </c>
      <c r="E48" s="2" t="s">
        <v>158</v>
      </c>
      <c r="F48" s="2" t="s">
        <v>159</v>
      </c>
      <c r="G48" s="2" t="s">
        <v>30</v>
      </c>
      <c r="H48" s="2">
        <v>0</v>
      </c>
      <c r="I48" s="1">
        <v>0</v>
      </c>
      <c r="J48" s="3" t="s">
        <v>17</v>
      </c>
      <c r="K48" s="2" t="str">
        <f>J48*934.92</f>
        <v>0</v>
      </c>
      <c r="L48" s="5"/>
    </row>
    <row r="49" spans="1:12" customHeight="1" ht="105" outlineLevel="4">
      <c r="A49" s="1"/>
      <c r="B49" s="1">
        <v>825375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17</v>
      </c>
      <c r="K49" s="2" t="str">
        <f>J49*692.37</f>
        <v>0</v>
      </c>
      <c r="L49" s="5"/>
    </row>
    <row r="50" spans="1:12" customHeight="1" ht="105" outlineLevel="4">
      <c r="A50" s="1"/>
      <c r="B50" s="1">
        <v>829322</v>
      </c>
      <c r="C50" s="1" t="s">
        <v>164</v>
      </c>
      <c r="D50" s="1" t="s">
        <v>165</v>
      </c>
      <c r="E50" s="2" t="s">
        <v>166</v>
      </c>
      <c r="F50" s="2" t="s">
        <v>167</v>
      </c>
      <c r="G50" s="2" t="s">
        <v>30</v>
      </c>
      <c r="H50" s="2">
        <v>0</v>
      </c>
      <c r="I50" s="1">
        <v>0</v>
      </c>
      <c r="J50" s="3" t="s">
        <v>17</v>
      </c>
      <c r="K50" s="2" t="str">
        <f>J50*714.42</f>
        <v>0</v>
      </c>
      <c r="L50" s="5"/>
    </row>
    <row r="51" spans="1:12" customHeight="1" ht="105" outlineLevel="4">
      <c r="A51" s="1"/>
      <c r="B51" s="1">
        <v>829323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30</v>
      </c>
      <c r="H51" s="2">
        <v>0</v>
      </c>
      <c r="I51" s="1">
        <v>0</v>
      </c>
      <c r="J51" s="3" t="s">
        <v>17</v>
      </c>
      <c r="K51" s="2" t="str">
        <f>J51*1071.63</f>
        <v>0</v>
      </c>
      <c r="L51" s="5"/>
    </row>
    <row r="52" spans="1:12" customHeight="1" ht="105" outlineLevel="4">
      <c r="A52" s="1"/>
      <c r="B52" s="1">
        <v>829324</v>
      </c>
      <c r="C52" s="1" t="s">
        <v>172</v>
      </c>
      <c r="D52" s="1" t="s">
        <v>173</v>
      </c>
      <c r="E52" s="2" t="s">
        <v>174</v>
      </c>
      <c r="F52" s="2" t="s">
        <v>175</v>
      </c>
      <c r="G52" s="2" t="s">
        <v>30</v>
      </c>
      <c r="H52" s="2">
        <v>0</v>
      </c>
      <c r="I52" s="1">
        <v>0</v>
      </c>
      <c r="J52" s="3" t="s">
        <v>17</v>
      </c>
      <c r="K52" s="2" t="str">
        <f>J52*2094.75</f>
        <v>0</v>
      </c>
      <c r="L52" s="5"/>
    </row>
    <row r="53" spans="1:12" customHeight="1" ht="105" outlineLevel="4">
      <c r="A53" s="1"/>
      <c r="B53" s="1">
        <v>829325</v>
      </c>
      <c r="C53" s="1" t="s">
        <v>176</v>
      </c>
      <c r="D53" s="1" t="s">
        <v>177</v>
      </c>
      <c r="E53" s="2" t="s">
        <v>178</v>
      </c>
      <c r="F53" s="2" t="s">
        <v>179</v>
      </c>
      <c r="G53" s="2" t="s">
        <v>30</v>
      </c>
      <c r="H53" s="2">
        <v>0</v>
      </c>
      <c r="I53" s="1">
        <v>0</v>
      </c>
      <c r="J53" s="3" t="s">
        <v>17</v>
      </c>
      <c r="K53" s="2" t="str">
        <f>J53*530.67</f>
        <v>0</v>
      </c>
      <c r="L53" s="5"/>
    </row>
    <row r="54" spans="1:12" customHeight="1" ht="105" outlineLevel="4">
      <c r="A54" s="1"/>
      <c r="B54" s="1">
        <v>829326</v>
      </c>
      <c r="C54" s="1" t="s">
        <v>180</v>
      </c>
      <c r="D54" s="1" t="s">
        <v>181</v>
      </c>
      <c r="E54" s="2" t="s">
        <v>182</v>
      </c>
      <c r="F54" s="2" t="s">
        <v>183</v>
      </c>
      <c r="G54" s="2">
        <v>5</v>
      </c>
      <c r="H54" s="2">
        <v>0</v>
      </c>
      <c r="I54" s="1">
        <v>0</v>
      </c>
      <c r="J54" s="3" t="s">
        <v>17</v>
      </c>
      <c r="K54" s="2" t="str">
        <f>J54*98.49</f>
        <v>0</v>
      </c>
      <c r="L54" s="5"/>
    </row>
    <row r="55" spans="1:12" customHeight="1" ht="105" outlineLevel="4">
      <c r="A55" s="1"/>
      <c r="B55" s="1">
        <v>829327</v>
      </c>
      <c r="C55" s="1" t="s">
        <v>184</v>
      </c>
      <c r="D55" s="1" t="s">
        <v>185</v>
      </c>
      <c r="E55" s="2" t="s">
        <v>186</v>
      </c>
      <c r="F55" s="2" t="s">
        <v>187</v>
      </c>
      <c r="G55" s="2">
        <v>6</v>
      </c>
      <c r="H55" s="2">
        <v>0</v>
      </c>
      <c r="I55" s="1">
        <v>0</v>
      </c>
      <c r="J55" s="3" t="s">
        <v>17</v>
      </c>
      <c r="K55" s="2" t="str">
        <f>J55*158.76</f>
        <v>0</v>
      </c>
      <c r="L55" s="5"/>
    </row>
    <row r="56" spans="1:12" customHeight="1" ht="105" outlineLevel="4">
      <c r="A56" s="1"/>
      <c r="B56" s="1">
        <v>829328</v>
      </c>
      <c r="C56" s="1" t="s">
        <v>188</v>
      </c>
      <c r="D56" s="1" t="s">
        <v>189</v>
      </c>
      <c r="E56" s="2" t="s">
        <v>190</v>
      </c>
      <c r="F56" s="2" t="s">
        <v>191</v>
      </c>
      <c r="G56" s="2" t="s">
        <v>30</v>
      </c>
      <c r="H56" s="2">
        <v>0</v>
      </c>
      <c r="I56" s="1">
        <v>0</v>
      </c>
      <c r="J56" s="3" t="s">
        <v>17</v>
      </c>
      <c r="K56" s="2" t="str">
        <f>J56*393.96</f>
        <v>0</v>
      </c>
      <c r="L56" s="5"/>
    </row>
    <row r="57" spans="1:12" customHeight="1" ht="105" outlineLevel="4">
      <c r="A57" s="1"/>
      <c r="B57" s="1">
        <v>829329</v>
      </c>
      <c r="C57" s="1" t="s">
        <v>192</v>
      </c>
      <c r="D57" s="1" t="s">
        <v>193</v>
      </c>
      <c r="E57" s="2" t="s">
        <v>194</v>
      </c>
      <c r="F57" s="2" t="s">
        <v>195</v>
      </c>
      <c r="G57" s="2" t="s">
        <v>30</v>
      </c>
      <c r="H57" s="2">
        <v>0</v>
      </c>
      <c r="I57" s="1">
        <v>0</v>
      </c>
      <c r="J57" s="3" t="s">
        <v>17</v>
      </c>
      <c r="K57" s="2" t="str">
        <f>J57*45.57</f>
        <v>0</v>
      </c>
      <c r="L57" s="5"/>
    </row>
    <row r="58" spans="1:12" customHeight="1" ht="105" outlineLevel="4">
      <c r="A58" s="1"/>
      <c r="B58" s="1">
        <v>878121</v>
      </c>
      <c r="C58" s="1" t="s">
        <v>196</v>
      </c>
      <c r="D58" s="1" t="s">
        <v>197</v>
      </c>
      <c r="E58" s="2" t="s">
        <v>198</v>
      </c>
      <c r="F58" s="2" t="s">
        <v>199</v>
      </c>
      <c r="G58" s="2">
        <v>4</v>
      </c>
      <c r="H58" s="2">
        <v>0</v>
      </c>
      <c r="I58" s="1">
        <v>0</v>
      </c>
      <c r="J58" s="3" t="s">
        <v>17</v>
      </c>
      <c r="K58" s="2" t="str">
        <f>J58*5558.07</f>
        <v>0</v>
      </c>
      <c r="L58" s="5"/>
    </row>
    <row r="59" spans="1:12" outlineLevel="2">
      <c r="A59" s="8" t="s">
        <v>200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201</v>
      </c>
      <c r="D60" s="1" t="s">
        <v>202</v>
      </c>
      <c r="E60" s="2" t="s">
        <v>203</v>
      </c>
      <c r="F60" s="2" t="s">
        <v>204</v>
      </c>
      <c r="G60" s="2">
        <v>0</v>
      </c>
      <c r="H60" s="2">
        <v>0</v>
      </c>
      <c r="I60" s="1">
        <v>0</v>
      </c>
      <c r="J60" s="3" t="s">
        <v>17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205</v>
      </c>
      <c r="D61" s="1" t="s">
        <v>206</v>
      </c>
      <c r="E61" s="2" t="s">
        <v>207</v>
      </c>
      <c r="F61" s="2" t="s">
        <v>208</v>
      </c>
      <c r="G61" s="2" t="s">
        <v>209</v>
      </c>
      <c r="H61" s="2">
        <v>0</v>
      </c>
      <c r="I61" s="1">
        <v>0</v>
      </c>
      <c r="J61" s="3" t="s">
        <v>17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210</v>
      </c>
      <c r="D62" s="1" t="s">
        <v>211</v>
      </c>
      <c r="E62" s="2" t="s">
        <v>212</v>
      </c>
      <c r="F62" s="2" t="s">
        <v>208</v>
      </c>
      <c r="G62" s="2" t="s">
        <v>39</v>
      </c>
      <c r="H62" s="2">
        <v>0</v>
      </c>
      <c r="I62" s="1">
        <v>0</v>
      </c>
      <c r="J62" s="3" t="s">
        <v>17</v>
      </c>
      <c r="K62" s="2" t="str">
        <f>J62*639.00</f>
        <v>0</v>
      </c>
      <c r="L62" s="5"/>
    </row>
    <row r="63" spans="1:12" outlineLevel="2">
      <c r="A63" s="8" t="s">
        <v>213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214</v>
      </c>
      <c r="D64" s="1" t="s">
        <v>215</v>
      </c>
      <c r="E64" s="2" t="s">
        <v>216</v>
      </c>
      <c r="F64" s="2" t="s">
        <v>217</v>
      </c>
      <c r="G64" s="2">
        <v>0</v>
      </c>
      <c r="H64" s="2">
        <v>0</v>
      </c>
      <c r="I64" s="1">
        <v>0</v>
      </c>
      <c r="J64" s="3" t="s">
        <v>17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218</v>
      </c>
      <c r="D65" s="1" t="s">
        <v>219</v>
      </c>
      <c r="E65" s="2" t="s">
        <v>220</v>
      </c>
      <c r="F65" s="2" t="s">
        <v>221</v>
      </c>
      <c r="G65" s="2" t="s">
        <v>30</v>
      </c>
      <c r="H65" s="2">
        <v>0</v>
      </c>
      <c r="I65" s="1">
        <v>0</v>
      </c>
      <c r="J65" s="3" t="s">
        <v>17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222</v>
      </c>
      <c r="D66" s="1" t="s">
        <v>223</v>
      </c>
      <c r="E66" s="2" t="s">
        <v>224</v>
      </c>
      <c r="F66" s="2" t="s">
        <v>225</v>
      </c>
      <c r="G66" s="2">
        <v>0</v>
      </c>
      <c r="H66" s="2">
        <v>0</v>
      </c>
      <c r="I66" s="1">
        <v>0</v>
      </c>
      <c r="J66" s="3" t="s">
        <v>17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226</v>
      </c>
      <c r="D67" s="1" t="s">
        <v>227</v>
      </c>
      <c r="E67" s="2" t="s">
        <v>228</v>
      </c>
      <c r="F67" s="2" t="s">
        <v>229</v>
      </c>
      <c r="G67" s="2">
        <v>0</v>
      </c>
      <c r="H67" s="2">
        <v>0</v>
      </c>
      <c r="I67" s="1">
        <v>0</v>
      </c>
      <c r="J67" s="3" t="s">
        <v>17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230</v>
      </c>
      <c r="D68" s="1" t="s">
        <v>231</v>
      </c>
      <c r="E68" s="2" t="s">
        <v>232</v>
      </c>
      <c r="F68" s="2" t="s">
        <v>233</v>
      </c>
      <c r="G68" s="2" t="s">
        <v>30</v>
      </c>
      <c r="H68" s="2">
        <v>0</v>
      </c>
      <c r="I68" s="1">
        <v>0</v>
      </c>
      <c r="J68" s="3" t="s">
        <v>17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234</v>
      </c>
      <c r="D69" s="1" t="s">
        <v>235</v>
      </c>
      <c r="E69" s="2" t="s">
        <v>236</v>
      </c>
      <c r="F69" s="2" t="s">
        <v>237</v>
      </c>
      <c r="G69" s="2" t="s">
        <v>30</v>
      </c>
      <c r="H69" s="2">
        <v>0</v>
      </c>
      <c r="I69" s="1">
        <v>0</v>
      </c>
      <c r="J69" s="3" t="s">
        <v>17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238</v>
      </c>
      <c r="D70" s="1" t="s">
        <v>239</v>
      </c>
      <c r="E70" s="2" t="s">
        <v>240</v>
      </c>
      <c r="F70" s="2" t="s">
        <v>241</v>
      </c>
      <c r="G70" s="2" t="s">
        <v>39</v>
      </c>
      <c r="H70" s="2">
        <v>0</v>
      </c>
      <c r="I70" s="1">
        <v>0</v>
      </c>
      <c r="J70" s="3" t="s">
        <v>17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242</v>
      </c>
      <c r="D71" s="1" t="s">
        <v>243</v>
      </c>
      <c r="E71" s="2" t="s">
        <v>244</v>
      </c>
      <c r="F71" s="2" t="s">
        <v>245</v>
      </c>
      <c r="G71" s="2">
        <v>5</v>
      </c>
      <c r="H71" s="2">
        <v>0</v>
      </c>
      <c r="I71" s="1">
        <v>0</v>
      </c>
      <c r="J71" s="3" t="s">
        <v>17</v>
      </c>
      <c r="K71" s="2" t="str">
        <f>J71*2196.12</f>
        <v>0</v>
      </c>
      <c r="L71" s="5"/>
    </row>
    <row r="72" spans="1:12" outlineLevel="1">
      <c r="A72" s="7" t="s">
        <v>246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247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882111</v>
      </c>
      <c r="C74" s="1" t="s">
        <v>248</v>
      </c>
      <c r="D74" s="1" t="s">
        <v>249</v>
      </c>
      <c r="E74" s="2" t="s">
        <v>250</v>
      </c>
      <c r="F74" s="2" t="s">
        <v>251</v>
      </c>
      <c r="G74" s="2">
        <v>0</v>
      </c>
      <c r="H74" s="2">
        <v>0</v>
      </c>
      <c r="I74" s="1">
        <v>0</v>
      </c>
      <c r="J74" s="3" t="s">
        <v>17</v>
      </c>
      <c r="K74" s="2" t="str">
        <f>J74*815.01</f>
        <v>0</v>
      </c>
      <c r="L74" s="5"/>
    </row>
    <row r="75" spans="1:12" customHeight="1" ht="105" outlineLevel="4">
      <c r="A75" s="1"/>
      <c r="B75" s="1">
        <v>868578</v>
      </c>
      <c r="C75" s="1" t="s">
        <v>252</v>
      </c>
      <c r="D75" s="1" t="s">
        <v>253</v>
      </c>
      <c r="E75" s="2" t="s">
        <v>254</v>
      </c>
      <c r="F75" s="2" t="s">
        <v>255</v>
      </c>
      <c r="G75" s="2">
        <v>0</v>
      </c>
      <c r="H75" s="2">
        <v>0</v>
      </c>
      <c r="I75" s="1">
        <v>0</v>
      </c>
      <c r="J75" s="3" t="s">
        <v>17</v>
      </c>
      <c r="K75" s="2" t="str">
        <f>J75*467.89</f>
        <v>0</v>
      </c>
      <c r="L75" s="5"/>
    </row>
    <row r="76" spans="1:12" customHeight="1" ht="105" outlineLevel="4">
      <c r="A76" s="1"/>
      <c r="B76" s="1">
        <v>868579</v>
      </c>
      <c r="C76" s="1" t="s">
        <v>256</v>
      </c>
      <c r="D76" s="1" t="s">
        <v>257</v>
      </c>
      <c r="E76" s="2" t="s">
        <v>258</v>
      </c>
      <c r="F76" s="2" t="s">
        <v>259</v>
      </c>
      <c r="G76" s="2">
        <v>0</v>
      </c>
      <c r="H76" s="2">
        <v>0</v>
      </c>
      <c r="I76" s="1">
        <v>0</v>
      </c>
      <c r="J76" s="3" t="s">
        <v>17</v>
      </c>
      <c r="K76" s="2" t="str">
        <f>J76*796.30</f>
        <v>0</v>
      </c>
      <c r="L76" s="5"/>
    </row>
    <row r="77" spans="1:12" customHeight="1" ht="105" outlineLevel="4">
      <c r="A77" s="1"/>
      <c r="B77" s="1">
        <v>868580</v>
      </c>
      <c r="C77" s="1" t="s">
        <v>260</v>
      </c>
      <c r="D77" s="1" t="s">
        <v>261</v>
      </c>
      <c r="E77" s="2" t="s">
        <v>262</v>
      </c>
      <c r="F77" s="2" t="s">
        <v>263</v>
      </c>
      <c r="G77" s="2">
        <v>3</v>
      </c>
      <c r="H77" s="2">
        <v>0</v>
      </c>
      <c r="I77" s="1">
        <v>0</v>
      </c>
      <c r="J77" s="3" t="s">
        <v>17</v>
      </c>
      <c r="K77" s="2" t="str">
        <f>J77*568.86</f>
        <v>0</v>
      </c>
      <c r="L77" s="5"/>
    </row>
    <row r="78" spans="1:12" customHeight="1" ht="105" outlineLevel="4">
      <c r="A78" s="1"/>
      <c r="B78" s="1">
        <v>868590</v>
      </c>
      <c r="C78" s="1" t="s">
        <v>264</v>
      </c>
      <c r="D78" s="1" t="s">
        <v>265</v>
      </c>
      <c r="E78" s="2" t="s">
        <v>266</v>
      </c>
      <c r="F78" s="2" t="s">
        <v>267</v>
      </c>
      <c r="G78" s="2" t="s">
        <v>209</v>
      </c>
      <c r="H78" s="2">
        <v>0</v>
      </c>
      <c r="I78" s="1">
        <v>0</v>
      </c>
      <c r="J78" s="3" t="s">
        <v>17</v>
      </c>
      <c r="K78" s="2" t="str">
        <f>J78*32.73</f>
        <v>0</v>
      </c>
      <c r="L78" s="5"/>
    </row>
    <row r="79" spans="1:12" customHeight="1" ht="105" outlineLevel="4">
      <c r="A79" s="1"/>
      <c r="B79" s="1">
        <v>868591</v>
      </c>
      <c r="C79" s="1" t="s">
        <v>268</v>
      </c>
      <c r="D79" s="1" t="s">
        <v>269</v>
      </c>
      <c r="E79" s="2" t="s">
        <v>270</v>
      </c>
      <c r="F79" s="2" t="s">
        <v>271</v>
      </c>
      <c r="G79" s="2" t="s">
        <v>209</v>
      </c>
      <c r="H79" s="2">
        <v>0</v>
      </c>
      <c r="I79" s="1">
        <v>0</v>
      </c>
      <c r="J79" s="3" t="s">
        <v>17</v>
      </c>
      <c r="K79" s="2" t="str">
        <f>J79*105.29</f>
        <v>0</v>
      </c>
      <c r="L79" s="5"/>
    </row>
    <row r="80" spans="1:12" customHeight="1" ht="105" outlineLevel="4">
      <c r="A80" s="1"/>
      <c r="B80" s="1">
        <v>868592</v>
      </c>
      <c r="C80" s="1" t="s">
        <v>272</v>
      </c>
      <c r="D80" s="1" t="s">
        <v>273</v>
      </c>
      <c r="E80" s="2" t="s">
        <v>274</v>
      </c>
      <c r="F80" s="2" t="s">
        <v>275</v>
      </c>
      <c r="G80" s="2" t="s">
        <v>30</v>
      </c>
      <c r="H80" s="2">
        <v>0</v>
      </c>
      <c r="I80" s="1">
        <v>0</v>
      </c>
      <c r="J80" s="3" t="s">
        <v>17</v>
      </c>
      <c r="K80" s="2" t="str">
        <f>J80*76.37</f>
        <v>0</v>
      </c>
      <c r="L80" s="5"/>
    </row>
    <row r="81" spans="1:12" customHeight="1" ht="105" outlineLevel="4">
      <c r="A81" s="1"/>
      <c r="B81" s="1">
        <v>870008</v>
      </c>
      <c r="C81" s="1" t="s">
        <v>276</v>
      </c>
      <c r="D81" s="1" t="s">
        <v>277</v>
      </c>
      <c r="E81" s="2" t="s">
        <v>278</v>
      </c>
      <c r="F81" s="2" t="s">
        <v>279</v>
      </c>
      <c r="G81" s="2">
        <v>0</v>
      </c>
      <c r="H81" s="2">
        <v>0</v>
      </c>
      <c r="I81" s="1">
        <v>0</v>
      </c>
      <c r="J81" s="3" t="s">
        <v>17</v>
      </c>
      <c r="K81" s="2" t="str">
        <f>J81*433.29</f>
        <v>0</v>
      </c>
      <c r="L81" s="5"/>
    </row>
    <row r="82" spans="1:12" customHeight="1" ht="105" outlineLevel="4">
      <c r="A82" s="1"/>
      <c r="B82" s="1">
        <v>870009</v>
      </c>
      <c r="C82" s="1" t="s">
        <v>280</v>
      </c>
      <c r="D82" s="1" t="s">
        <v>281</v>
      </c>
      <c r="E82" s="2" t="s">
        <v>282</v>
      </c>
      <c r="F82" s="2" t="s">
        <v>283</v>
      </c>
      <c r="G82" s="2">
        <v>0</v>
      </c>
      <c r="H82" s="2">
        <v>0</v>
      </c>
      <c r="I82" s="1">
        <v>0</v>
      </c>
      <c r="J82" s="3" t="s">
        <v>17</v>
      </c>
      <c r="K82" s="2" t="str">
        <f>J82*450.04</f>
        <v>0</v>
      </c>
      <c r="L82" s="5"/>
    </row>
    <row r="83" spans="1:12" outlineLevel="1">
      <c r="A83" s="7" t="s">
        <v>284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285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outlineLevel="3">
      <c r="A85" s="9" t="s">
        <v>286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5"/>
    </row>
    <row r="86" spans="1:12" customHeight="1" ht="105" outlineLevel="5">
      <c r="A86" s="1"/>
      <c r="B86" s="1">
        <v>868617</v>
      </c>
      <c r="C86" s="1" t="s">
        <v>287</v>
      </c>
      <c r="D86" s="1" t="s">
        <v>288</v>
      </c>
      <c r="E86" s="2" t="s">
        <v>289</v>
      </c>
      <c r="F86" s="2" t="s">
        <v>290</v>
      </c>
      <c r="G86" s="2">
        <v>0</v>
      </c>
      <c r="H86" s="2">
        <v>0</v>
      </c>
      <c r="I86" s="1">
        <v>0</v>
      </c>
      <c r="J86" s="3" t="s">
        <v>17</v>
      </c>
      <c r="K86" s="2" t="str">
        <f>J86*16346.40</f>
        <v>0</v>
      </c>
      <c r="L86" s="5"/>
    </row>
    <row r="87" spans="1:12" customHeight="1" ht="105" outlineLevel="5">
      <c r="A87" s="1"/>
      <c r="B87" s="1">
        <v>879371</v>
      </c>
      <c r="C87" s="1" t="s">
        <v>291</v>
      </c>
      <c r="D87" s="1" t="s">
        <v>292</v>
      </c>
      <c r="E87" s="2" t="s">
        <v>293</v>
      </c>
      <c r="F87" s="2" t="s">
        <v>290</v>
      </c>
      <c r="G87" s="2">
        <v>0</v>
      </c>
      <c r="H87" s="2">
        <v>0</v>
      </c>
      <c r="I87" s="1">
        <v>0</v>
      </c>
      <c r="J87" s="3" t="s">
        <v>17</v>
      </c>
      <c r="K87" s="2" t="str">
        <f>J87*16346.40</f>
        <v>0</v>
      </c>
      <c r="L87" s="5"/>
    </row>
    <row r="88" spans="1:12" customHeight="1" ht="105" outlineLevel="5">
      <c r="A88" s="1"/>
      <c r="B88" s="1">
        <v>879985</v>
      </c>
      <c r="C88" s="1" t="s">
        <v>294</v>
      </c>
      <c r="D88" s="1" t="s">
        <v>295</v>
      </c>
      <c r="E88" s="2" t="s">
        <v>296</v>
      </c>
      <c r="F88" s="2" t="s">
        <v>297</v>
      </c>
      <c r="G88" s="2">
        <v>3</v>
      </c>
      <c r="H88" s="2">
        <v>0</v>
      </c>
      <c r="I88" s="1">
        <v>0</v>
      </c>
      <c r="J88" s="3" t="s">
        <v>17</v>
      </c>
      <c r="K88" s="2" t="str">
        <f>J88*13878.27</f>
        <v>0</v>
      </c>
      <c r="L88" s="5"/>
    </row>
    <row r="89" spans="1:12" customHeight="1" ht="105" outlineLevel="5">
      <c r="A89" s="1"/>
      <c r="B89" s="1">
        <v>880077</v>
      </c>
      <c r="C89" s="1" t="s">
        <v>298</v>
      </c>
      <c r="D89" s="1" t="s">
        <v>299</v>
      </c>
      <c r="E89" s="2" t="s">
        <v>300</v>
      </c>
      <c r="F89" s="2" t="s">
        <v>301</v>
      </c>
      <c r="G89" s="2">
        <v>2</v>
      </c>
      <c r="H89" s="2">
        <v>0</v>
      </c>
      <c r="I89" s="1">
        <v>0</v>
      </c>
      <c r="J89" s="3" t="s">
        <v>17</v>
      </c>
      <c r="K89" s="2" t="str">
        <f>J89*10212.09</f>
        <v>0</v>
      </c>
      <c r="L89" s="5"/>
    </row>
    <row r="90" spans="1:12" customHeight="1" ht="105" outlineLevel="5">
      <c r="A90" s="1"/>
      <c r="B90" s="1">
        <v>880078</v>
      </c>
      <c r="C90" s="1" t="s">
        <v>302</v>
      </c>
      <c r="D90" s="1" t="s">
        <v>303</v>
      </c>
      <c r="E90" s="2" t="s">
        <v>304</v>
      </c>
      <c r="F90" s="2" t="s">
        <v>305</v>
      </c>
      <c r="G90" s="2">
        <v>1</v>
      </c>
      <c r="H90" s="2">
        <v>0</v>
      </c>
      <c r="I90" s="1">
        <v>0</v>
      </c>
      <c r="J90" s="3" t="s">
        <v>17</v>
      </c>
      <c r="K90" s="2" t="str">
        <f>J90*6576.78</f>
        <v>0</v>
      </c>
      <c r="L90" s="5"/>
    </row>
    <row r="91" spans="1:12" customHeight="1" ht="105" outlineLevel="5">
      <c r="A91" s="1"/>
      <c r="B91" s="1">
        <v>954060</v>
      </c>
      <c r="C91" s="1" t="s">
        <v>306</v>
      </c>
      <c r="D91" s="1" t="s">
        <v>307</v>
      </c>
      <c r="E91" s="2" t="s">
        <v>308</v>
      </c>
      <c r="F91" s="2" t="s">
        <v>309</v>
      </c>
      <c r="G91" s="2" t="s">
        <v>30</v>
      </c>
      <c r="H91" s="2">
        <v>0</v>
      </c>
      <c r="I91" s="1">
        <v>0</v>
      </c>
      <c r="J91" s="3" t="s">
        <v>17</v>
      </c>
      <c r="K91" s="2" t="str">
        <f>J91*14145.81</f>
        <v>0</v>
      </c>
      <c r="L91" s="5"/>
    </row>
    <row r="92" spans="1:12" customHeight="1" ht="105" outlineLevel="5">
      <c r="A92" s="1"/>
      <c r="B92" s="1">
        <v>885002</v>
      </c>
      <c r="C92" s="1" t="s">
        <v>310</v>
      </c>
      <c r="D92" s="1" t="s">
        <v>311</v>
      </c>
      <c r="E92" s="2" t="s">
        <v>312</v>
      </c>
      <c r="F92" s="2" t="s">
        <v>313</v>
      </c>
      <c r="G92" s="2">
        <v>0</v>
      </c>
      <c r="H92" s="2">
        <v>0</v>
      </c>
      <c r="I92" s="1">
        <v>0</v>
      </c>
      <c r="J92" s="3" t="s">
        <v>17</v>
      </c>
      <c r="K92" s="2" t="str">
        <f>J92*14555.94</f>
        <v>0</v>
      </c>
      <c r="L92" s="5"/>
    </row>
    <row r="93" spans="1:12" outlineLevel="3">
      <c r="A93" s="9" t="s">
        <v>314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878134</v>
      </c>
      <c r="C94" s="1" t="s">
        <v>315</v>
      </c>
      <c r="D94" s="1" t="s">
        <v>316</v>
      </c>
      <c r="E94" s="2" t="s">
        <v>317</v>
      </c>
      <c r="F94" s="2" t="s">
        <v>318</v>
      </c>
      <c r="G94" s="2">
        <v>5</v>
      </c>
      <c r="H94" s="2">
        <v>0</v>
      </c>
      <c r="I94" s="1">
        <v>0</v>
      </c>
      <c r="J94" s="3" t="s">
        <v>17</v>
      </c>
      <c r="K94" s="2" t="str">
        <f>J94*1162.77</f>
        <v>0</v>
      </c>
      <c r="L94" s="5"/>
    </row>
    <row r="95" spans="1:12" customHeight="1" ht="105" outlineLevel="5">
      <c r="A95" s="1"/>
      <c r="B95" s="1">
        <v>878135</v>
      </c>
      <c r="C95" s="1" t="s">
        <v>319</v>
      </c>
      <c r="D95" s="1" t="s">
        <v>320</v>
      </c>
      <c r="E95" s="2" t="s">
        <v>321</v>
      </c>
      <c r="F95" s="2" t="s">
        <v>318</v>
      </c>
      <c r="G95" s="2">
        <v>4</v>
      </c>
      <c r="H95" s="2">
        <v>0</v>
      </c>
      <c r="I95" s="1">
        <v>0</v>
      </c>
      <c r="J95" s="3" t="s">
        <v>17</v>
      </c>
      <c r="K95" s="2" t="str">
        <f>J95*1162.77</f>
        <v>0</v>
      </c>
      <c r="L95" s="5"/>
    </row>
    <row r="96" spans="1:12" customHeight="1" ht="105" outlineLevel="5">
      <c r="A96" s="1"/>
      <c r="B96" s="1">
        <v>878136</v>
      </c>
      <c r="C96" s="1" t="s">
        <v>322</v>
      </c>
      <c r="D96" s="1" t="s">
        <v>323</v>
      </c>
      <c r="E96" s="2" t="s">
        <v>324</v>
      </c>
      <c r="F96" s="2" t="s">
        <v>325</v>
      </c>
      <c r="G96" s="2">
        <v>4</v>
      </c>
      <c r="H96" s="2">
        <v>0</v>
      </c>
      <c r="I96" s="1">
        <v>0</v>
      </c>
      <c r="J96" s="3" t="s">
        <v>17</v>
      </c>
      <c r="K96" s="2" t="str">
        <f>J96*2075.64</f>
        <v>0</v>
      </c>
      <c r="L96" s="5"/>
    </row>
    <row r="97" spans="1:12" customHeight="1" ht="105" outlineLevel="5">
      <c r="A97" s="1"/>
      <c r="B97" s="1">
        <v>878137</v>
      </c>
      <c r="C97" s="1" t="s">
        <v>326</v>
      </c>
      <c r="D97" s="1" t="s">
        <v>327</v>
      </c>
      <c r="E97" s="2" t="s">
        <v>328</v>
      </c>
      <c r="F97" s="2" t="s">
        <v>329</v>
      </c>
      <c r="G97" s="2">
        <v>5</v>
      </c>
      <c r="H97" s="2">
        <v>0</v>
      </c>
      <c r="I97" s="1">
        <v>0</v>
      </c>
      <c r="J97" s="3" t="s">
        <v>17</v>
      </c>
      <c r="K97" s="2" t="str">
        <f>J97*2072.70</f>
        <v>0</v>
      </c>
      <c r="L97" s="5"/>
    </row>
    <row r="98" spans="1:12" customHeight="1" ht="105" outlineLevel="5">
      <c r="A98" s="1"/>
      <c r="B98" s="1">
        <v>878138</v>
      </c>
      <c r="C98" s="1" t="s">
        <v>330</v>
      </c>
      <c r="D98" s="1" t="s">
        <v>331</v>
      </c>
      <c r="E98" s="2" t="s">
        <v>332</v>
      </c>
      <c r="F98" s="2" t="s">
        <v>333</v>
      </c>
      <c r="G98" s="2">
        <v>5</v>
      </c>
      <c r="H98" s="2">
        <v>0</v>
      </c>
      <c r="I98" s="1">
        <v>0</v>
      </c>
      <c r="J98" s="3" t="s">
        <v>17</v>
      </c>
      <c r="K98" s="2" t="str">
        <f>J98*1174.53</f>
        <v>0</v>
      </c>
      <c r="L98" s="5"/>
    </row>
    <row r="99" spans="1:12" customHeight="1" ht="105" outlineLevel="5">
      <c r="A99" s="1"/>
      <c r="B99" s="1">
        <v>878139</v>
      </c>
      <c r="C99" s="1" t="s">
        <v>334</v>
      </c>
      <c r="D99" s="1" t="s">
        <v>335</v>
      </c>
      <c r="E99" s="2" t="s">
        <v>336</v>
      </c>
      <c r="F99" s="2" t="s">
        <v>333</v>
      </c>
      <c r="G99" s="2">
        <v>4</v>
      </c>
      <c r="H99" s="2">
        <v>0</v>
      </c>
      <c r="I99" s="1">
        <v>0</v>
      </c>
      <c r="J99" s="3" t="s">
        <v>17</v>
      </c>
      <c r="K99" s="2" t="str">
        <f>J99*1174.53</f>
        <v>0</v>
      </c>
      <c r="L99" s="5"/>
    </row>
    <row r="100" spans="1:12" customHeight="1" ht="105" outlineLevel="5">
      <c r="A100" s="1"/>
      <c r="B100" s="1">
        <v>878140</v>
      </c>
      <c r="C100" s="1" t="s">
        <v>337</v>
      </c>
      <c r="D100" s="1" t="s">
        <v>338</v>
      </c>
      <c r="E100" s="2" t="s">
        <v>339</v>
      </c>
      <c r="F100" s="2" t="s">
        <v>340</v>
      </c>
      <c r="G100" s="2">
        <v>5</v>
      </c>
      <c r="H100" s="2">
        <v>0</v>
      </c>
      <c r="I100" s="1">
        <v>0</v>
      </c>
      <c r="J100" s="3" t="s">
        <v>17</v>
      </c>
      <c r="K100" s="2" t="str">
        <f>J100*2084.46</f>
        <v>0</v>
      </c>
      <c r="L100" s="5"/>
    </row>
    <row r="101" spans="1:12" customHeight="1" ht="105" outlineLevel="5">
      <c r="A101" s="1"/>
      <c r="B101" s="1">
        <v>878141</v>
      </c>
      <c r="C101" s="1" t="s">
        <v>341</v>
      </c>
      <c r="D101" s="1" t="s">
        <v>342</v>
      </c>
      <c r="E101" s="2" t="s">
        <v>343</v>
      </c>
      <c r="F101" s="2" t="s">
        <v>340</v>
      </c>
      <c r="G101" s="2">
        <v>5</v>
      </c>
      <c r="H101" s="2">
        <v>0</v>
      </c>
      <c r="I101" s="1">
        <v>0</v>
      </c>
      <c r="J101" s="3" t="s">
        <v>17</v>
      </c>
      <c r="K101" s="2" t="str">
        <f>J101*2084.46</f>
        <v>0</v>
      </c>
      <c r="L101" s="5"/>
    </row>
    <row r="102" spans="1:12" customHeight="1" ht="105" outlineLevel="5">
      <c r="A102" s="1"/>
      <c r="B102" s="1">
        <v>880061</v>
      </c>
      <c r="C102" s="1" t="s">
        <v>344</v>
      </c>
      <c r="D102" s="1" t="s">
        <v>345</v>
      </c>
      <c r="E102" s="2" t="s">
        <v>346</v>
      </c>
      <c r="F102" s="2" t="s">
        <v>155</v>
      </c>
      <c r="G102" s="2">
        <v>2</v>
      </c>
      <c r="H102" s="2">
        <v>0</v>
      </c>
      <c r="I102" s="1">
        <v>0</v>
      </c>
      <c r="J102" s="3" t="s">
        <v>17</v>
      </c>
      <c r="K102" s="2" t="str">
        <f>J102*1440.60</f>
        <v>0</v>
      </c>
      <c r="L102" s="5"/>
    </row>
    <row r="103" spans="1:12" customHeight="1" ht="105" outlineLevel="5">
      <c r="A103" s="1"/>
      <c r="B103" s="1">
        <v>880062</v>
      </c>
      <c r="C103" s="1" t="s">
        <v>347</v>
      </c>
      <c r="D103" s="1" t="s">
        <v>348</v>
      </c>
      <c r="E103" s="2" t="s">
        <v>349</v>
      </c>
      <c r="F103" s="2" t="s">
        <v>155</v>
      </c>
      <c r="G103" s="2">
        <v>7</v>
      </c>
      <c r="H103" s="2">
        <v>0</v>
      </c>
      <c r="I103" s="1">
        <v>0</v>
      </c>
      <c r="J103" s="3" t="s">
        <v>17</v>
      </c>
      <c r="K103" s="2" t="str">
        <f>J103*1440.60</f>
        <v>0</v>
      </c>
      <c r="L103" s="5"/>
    </row>
    <row r="104" spans="1:12" customHeight="1" ht="105" outlineLevel="5">
      <c r="A104" s="1"/>
      <c r="B104" s="1">
        <v>880063</v>
      </c>
      <c r="C104" s="1" t="s">
        <v>350</v>
      </c>
      <c r="D104" s="1" t="s">
        <v>351</v>
      </c>
      <c r="E104" s="2" t="s">
        <v>349</v>
      </c>
      <c r="F104" s="2" t="s">
        <v>155</v>
      </c>
      <c r="G104" s="2">
        <v>6</v>
      </c>
      <c r="H104" s="2">
        <v>0</v>
      </c>
      <c r="I104" s="1">
        <v>0</v>
      </c>
      <c r="J104" s="3" t="s">
        <v>17</v>
      </c>
      <c r="K104" s="2" t="str">
        <f>J104*1440.60</f>
        <v>0</v>
      </c>
      <c r="L104" s="5"/>
    </row>
    <row r="105" spans="1:12" customHeight="1" ht="105" outlineLevel="5">
      <c r="A105" s="1"/>
      <c r="B105" s="1">
        <v>880064</v>
      </c>
      <c r="C105" s="1" t="s">
        <v>352</v>
      </c>
      <c r="D105" s="1" t="s">
        <v>353</v>
      </c>
      <c r="E105" s="2" t="s">
        <v>354</v>
      </c>
      <c r="F105" s="2" t="s">
        <v>355</v>
      </c>
      <c r="G105" s="2">
        <v>6</v>
      </c>
      <c r="H105" s="2">
        <v>0</v>
      </c>
      <c r="I105" s="1">
        <v>0</v>
      </c>
      <c r="J105" s="3" t="s">
        <v>17</v>
      </c>
      <c r="K105" s="2" t="str">
        <f>J105*1096.62</f>
        <v>0</v>
      </c>
      <c r="L105" s="5"/>
    </row>
    <row r="106" spans="1:12" customHeight="1" ht="105" outlineLevel="5">
      <c r="A106" s="1"/>
      <c r="B106" s="1">
        <v>880065</v>
      </c>
      <c r="C106" s="1" t="s">
        <v>356</v>
      </c>
      <c r="D106" s="1" t="s">
        <v>357</v>
      </c>
      <c r="E106" s="2" t="s">
        <v>358</v>
      </c>
      <c r="F106" s="2" t="s">
        <v>355</v>
      </c>
      <c r="G106" s="2">
        <v>6</v>
      </c>
      <c r="H106" s="2">
        <v>0</v>
      </c>
      <c r="I106" s="1">
        <v>0</v>
      </c>
      <c r="J106" s="3" t="s">
        <v>17</v>
      </c>
      <c r="K106" s="2" t="str">
        <f>J106*1096.62</f>
        <v>0</v>
      </c>
      <c r="L106" s="5"/>
    </row>
    <row r="107" spans="1:12" customHeight="1" ht="105" outlineLevel="5">
      <c r="A107" s="1"/>
      <c r="B107" s="1">
        <v>880066</v>
      </c>
      <c r="C107" s="1" t="s">
        <v>359</v>
      </c>
      <c r="D107" s="1" t="s">
        <v>360</v>
      </c>
      <c r="E107" s="2" t="s">
        <v>358</v>
      </c>
      <c r="F107" s="2" t="s">
        <v>355</v>
      </c>
      <c r="G107" s="2">
        <v>5</v>
      </c>
      <c r="H107" s="2">
        <v>0</v>
      </c>
      <c r="I107" s="1">
        <v>0</v>
      </c>
      <c r="J107" s="3" t="s">
        <v>17</v>
      </c>
      <c r="K107" s="2" t="str">
        <f>J107*1096.62</f>
        <v>0</v>
      </c>
      <c r="L107" s="5"/>
    </row>
    <row r="108" spans="1:12" customHeight="1" ht="105" outlineLevel="5">
      <c r="A108" s="1"/>
      <c r="B108" s="1">
        <v>880067</v>
      </c>
      <c r="C108" s="1" t="s">
        <v>361</v>
      </c>
      <c r="D108" s="1" t="s">
        <v>362</v>
      </c>
      <c r="E108" s="2" t="s">
        <v>363</v>
      </c>
      <c r="F108" s="2" t="s">
        <v>355</v>
      </c>
      <c r="G108" s="2">
        <v>3</v>
      </c>
      <c r="H108" s="2">
        <v>0</v>
      </c>
      <c r="I108" s="1">
        <v>0</v>
      </c>
      <c r="J108" s="3" t="s">
        <v>17</v>
      </c>
      <c r="K108" s="2" t="str">
        <f>J108*1096.62</f>
        <v>0</v>
      </c>
      <c r="L108" s="5"/>
    </row>
    <row r="109" spans="1:12" customHeight="1" ht="105" outlineLevel="5">
      <c r="A109" s="1"/>
      <c r="B109" s="1">
        <v>880068</v>
      </c>
      <c r="C109" s="1" t="s">
        <v>364</v>
      </c>
      <c r="D109" s="1" t="s">
        <v>365</v>
      </c>
      <c r="E109" s="2" t="s">
        <v>366</v>
      </c>
      <c r="F109" s="2" t="s">
        <v>355</v>
      </c>
      <c r="G109" s="2">
        <v>5</v>
      </c>
      <c r="H109" s="2">
        <v>0</v>
      </c>
      <c r="I109" s="1">
        <v>0</v>
      </c>
      <c r="J109" s="3" t="s">
        <v>17</v>
      </c>
      <c r="K109" s="2" t="str">
        <f>J109*1096.62</f>
        <v>0</v>
      </c>
      <c r="L109" s="5"/>
    </row>
    <row r="110" spans="1:12" customHeight="1" ht="105" outlineLevel="5">
      <c r="A110" s="1"/>
      <c r="B110" s="1">
        <v>880069</v>
      </c>
      <c r="C110" s="1" t="s">
        <v>367</v>
      </c>
      <c r="D110" s="1" t="s">
        <v>368</v>
      </c>
      <c r="E110" s="2" t="s">
        <v>366</v>
      </c>
      <c r="F110" s="2" t="s">
        <v>355</v>
      </c>
      <c r="G110" s="2">
        <v>6</v>
      </c>
      <c r="H110" s="2">
        <v>0</v>
      </c>
      <c r="I110" s="1">
        <v>0</v>
      </c>
      <c r="J110" s="3" t="s">
        <v>17</v>
      </c>
      <c r="K110" s="2" t="str">
        <f>J110*1096.62</f>
        <v>0</v>
      </c>
      <c r="L110" s="5"/>
    </row>
    <row r="111" spans="1:12" customHeight="1" ht="105" outlineLevel="5">
      <c r="A111" s="1"/>
      <c r="B111" s="1">
        <v>880070</v>
      </c>
      <c r="C111" s="1" t="s">
        <v>369</v>
      </c>
      <c r="D111" s="1" t="s">
        <v>370</v>
      </c>
      <c r="E111" s="2" t="s">
        <v>371</v>
      </c>
      <c r="F111" s="2" t="s">
        <v>372</v>
      </c>
      <c r="G111" s="2">
        <v>6</v>
      </c>
      <c r="H111" s="2">
        <v>0</v>
      </c>
      <c r="I111" s="1">
        <v>0</v>
      </c>
      <c r="J111" s="3" t="s">
        <v>17</v>
      </c>
      <c r="K111" s="2" t="str">
        <f>J111*2130.03</f>
        <v>0</v>
      </c>
      <c r="L111" s="5"/>
    </row>
    <row r="112" spans="1:12" customHeight="1" ht="105" outlineLevel="5">
      <c r="A112" s="1"/>
      <c r="B112" s="1">
        <v>880071</v>
      </c>
      <c r="C112" s="1" t="s">
        <v>373</v>
      </c>
      <c r="D112" s="1" t="s">
        <v>374</v>
      </c>
      <c r="E112" s="2" t="s">
        <v>375</v>
      </c>
      <c r="F112" s="2" t="s">
        <v>372</v>
      </c>
      <c r="G112" s="2">
        <v>4</v>
      </c>
      <c r="H112" s="2">
        <v>0</v>
      </c>
      <c r="I112" s="1">
        <v>0</v>
      </c>
      <c r="J112" s="3" t="s">
        <v>17</v>
      </c>
      <c r="K112" s="2" t="str">
        <f>J112*2130.03</f>
        <v>0</v>
      </c>
      <c r="L112" s="5"/>
    </row>
    <row r="113" spans="1:12" customHeight="1" ht="105" outlineLevel="5">
      <c r="A113" s="1"/>
      <c r="B113" s="1">
        <v>880072</v>
      </c>
      <c r="C113" s="1" t="s">
        <v>376</v>
      </c>
      <c r="D113" s="1" t="s">
        <v>377</v>
      </c>
      <c r="E113" s="2" t="s">
        <v>378</v>
      </c>
      <c r="F113" s="2" t="s">
        <v>379</v>
      </c>
      <c r="G113" s="2">
        <v>6</v>
      </c>
      <c r="H113" s="2">
        <v>0</v>
      </c>
      <c r="I113" s="1">
        <v>0</v>
      </c>
      <c r="J113" s="3" t="s">
        <v>17</v>
      </c>
      <c r="K113" s="2" t="str">
        <f>J113*2132.97</f>
        <v>0</v>
      </c>
      <c r="L113" s="5"/>
    </row>
    <row r="114" spans="1:12" customHeight="1" ht="105" outlineLevel="5">
      <c r="A114" s="1"/>
      <c r="B114" s="1">
        <v>880073</v>
      </c>
      <c r="C114" s="1" t="s">
        <v>380</v>
      </c>
      <c r="D114" s="1" t="s">
        <v>381</v>
      </c>
      <c r="E114" s="2" t="s">
        <v>382</v>
      </c>
      <c r="F114" s="2" t="s">
        <v>372</v>
      </c>
      <c r="G114" s="2">
        <v>6</v>
      </c>
      <c r="H114" s="2">
        <v>0</v>
      </c>
      <c r="I114" s="1">
        <v>0</v>
      </c>
      <c r="J114" s="3" t="s">
        <v>17</v>
      </c>
      <c r="K114" s="2" t="str">
        <f>J114*2130.03</f>
        <v>0</v>
      </c>
      <c r="L114" s="5"/>
    </row>
    <row r="115" spans="1:12" customHeight="1" ht="105" outlineLevel="5">
      <c r="A115" s="1"/>
      <c r="B115" s="1">
        <v>880074</v>
      </c>
      <c r="C115" s="1" t="s">
        <v>383</v>
      </c>
      <c r="D115" s="1" t="s">
        <v>384</v>
      </c>
      <c r="E115" s="2" t="s">
        <v>385</v>
      </c>
      <c r="F115" s="2" t="s">
        <v>372</v>
      </c>
      <c r="G115" s="2">
        <v>6</v>
      </c>
      <c r="H115" s="2">
        <v>0</v>
      </c>
      <c r="I115" s="1">
        <v>0</v>
      </c>
      <c r="J115" s="3" t="s">
        <v>17</v>
      </c>
      <c r="K115" s="2" t="str">
        <f>J115*2130.03</f>
        <v>0</v>
      </c>
      <c r="L115" s="5"/>
    </row>
    <row r="116" spans="1:12" customHeight="1" ht="105" outlineLevel="5">
      <c r="A116" s="1"/>
      <c r="B116" s="1">
        <v>880075</v>
      </c>
      <c r="C116" s="1" t="s">
        <v>386</v>
      </c>
      <c r="D116" s="1" t="s">
        <v>387</v>
      </c>
      <c r="E116" s="2" t="s">
        <v>388</v>
      </c>
      <c r="F116" s="2" t="s">
        <v>372</v>
      </c>
      <c r="G116" s="2">
        <v>2</v>
      </c>
      <c r="H116" s="2">
        <v>0</v>
      </c>
      <c r="I116" s="1">
        <v>0</v>
      </c>
      <c r="J116" s="3" t="s">
        <v>17</v>
      </c>
      <c r="K116" s="2" t="str">
        <f>J116*2130.03</f>
        <v>0</v>
      </c>
      <c r="L116" s="5"/>
    </row>
    <row r="117" spans="1:12" customHeight="1" ht="105" outlineLevel="5">
      <c r="A117" s="1"/>
      <c r="B117" s="1">
        <v>880076</v>
      </c>
      <c r="C117" s="1" t="s">
        <v>389</v>
      </c>
      <c r="D117" s="1" t="s">
        <v>390</v>
      </c>
      <c r="E117" s="2" t="s">
        <v>388</v>
      </c>
      <c r="F117" s="2" t="s">
        <v>372</v>
      </c>
      <c r="G117" s="2">
        <v>2</v>
      </c>
      <c r="H117" s="2">
        <v>0</v>
      </c>
      <c r="I117" s="1">
        <v>0</v>
      </c>
      <c r="J117" s="3" t="s">
        <v>17</v>
      </c>
      <c r="K117" s="2" t="str">
        <f>J117*2130.03</f>
        <v>0</v>
      </c>
      <c r="L117" s="5"/>
    </row>
    <row r="118" spans="1:12" customHeight="1" ht="105" outlineLevel="5">
      <c r="A118" s="1"/>
      <c r="B118" s="1">
        <v>954055</v>
      </c>
      <c r="C118" s="1" t="s">
        <v>391</v>
      </c>
      <c r="D118" s="1" t="s">
        <v>392</v>
      </c>
      <c r="E118" s="2" t="s">
        <v>393</v>
      </c>
      <c r="F118" s="2" t="s">
        <v>394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J118*1446.48</f>
        <v>0</v>
      </c>
      <c r="L118" s="5"/>
    </row>
    <row r="119" spans="1:12" customHeight="1" ht="105" outlineLevel="5">
      <c r="A119" s="1"/>
      <c r="B119" s="1">
        <v>954056</v>
      </c>
      <c r="C119" s="1" t="s">
        <v>395</v>
      </c>
      <c r="D119" s="1" t="s">
        <v>396</v>
      </c>
      <c r="E119" s="2" t="s">
        <v>397</v>
      </c>
      <c r="F119" s="2" t="s">
        <v>398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J119*1193.64</f>
        <v>0</v>
      </c>
      <c r="L119" s="5"/>
    </row>
    <row r="120" spans="1:12" customHeight="1" ht="105" outlineLevel="5">
      <c r="A120" s="1"/>
      <c r="B120" s="1">
        <v>954057</v>
      </c>
      <c r="C120" s="1" t="s">
        <v>399</v>
      </c>
      <c r="D120" s="1" t="s">
        <v>400</v>
      </c>
      <c r="E120" s="2" t="s">
        <v>401</v>
      </c>
      <c r="F120" s="2" t="s">
        <v>398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J120*1193.64</f>
        <v>0</v>
      </c>
      <c r="L120" s="5"/>
    </row>
    <row r="121" spans="1:12" customHeight="1" ht="105" outlineLevel="5">
      <c r="A121" s="1"/>
      <c r="B121" s="1">
        <v>954058</v>
      </c>
      <c r="C121" s="1" t="s">
        <v>402</v>
      </c>
      <c r="D121" s="1" t="s">
        <v>403</v>
      </c>
      <c r="E121" s="2" t="s">
        <v>404</v>
      </c>
      <c r="F121" s="2" t="s">
        <v>405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J121*2106.51</f>
        <v>0</v>
      </c>
      <c r="L121" s="5"/>
    </row>
    <row r="122" spans="1:12" customHeight="1" ht="105" outlineLevel="5">
      <c r="A122" s="1"/>
      <c r="B122" s="1">
        <v>954059</v>
      </c>
      <c r="C122" s="1" t="s">
        <v>406</v>
      </c>
      <c r="D122" s="1" t="s">
        <v>407</v>
      </c>
      <c r="E122" s="2" t="s">
        <v>408</v>
      </c>
      <c r="F122" s="2" t="s">
        <v>405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J122*2106.51</f>
        <v>0</v>
      </c>
      <c r="L122" s="5"/>
    </row>
    <row r="123" spans="1:12" customHeight="1" ht="105" outlineLevel="5">
      <c r="A123" s="1"/>
      <c r="B123" s="1">
        <v>954061</v>
      </c>
      <c r="C123" s="1" t="s">
        <v>409</v>
      </c>
      <c r="D123" s="1" t="s">
        <v>410</v>
      </c>
      <c r="E123" s="2" t="s">
        <v>393</v>
      </c>
      <c r="F123" s="2" t="s">
        <v>411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J123*1449.42</f>
        <v>0</v>
      </c>
      <c r="L123" s="5"/>
    </row>
    <row r="124" spans="1:12" customHeight="1" ht="105" outlineLevel="5">
      <c r="A124" s="1"/>
      <c r="B124" s="1">
        <v>954062</v>
      </c>
      <c r="C124" s="1" t="s">
        <v>412</v>
      </c>
      <c r="D124" s="1" t="s">
        <v>413</v>
      </c>
      <c r="E124" s="2" t="s">
        <v>397</v>
      </c>
      <c r="F124" s="2" t="s">
        <v>414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J124*1196.58</f>
        <v>0</v>
      </c>
      <c r="L124" s="5"/>
    </row>
    <row r="125" spans="1:12" customHeight="1" ht="105" outlineLevel="5">
      <c r="A125" s="1"/>
      <c r="B125" s="1">
        <v>954063</v>
      </c>
      <c r="C125" s="1" t="s">
        <v>415</v>
      </c>
      <c r="D125" s="1" t="s">
        <v>416</v>
      </c>
      <c r="E125" s="2" t="s">
        <v>404</v>
      </c>
      <c r="F125" s="2" t="s">
        <v>417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J125*2107.98</f>
        <v>0</v>
      </c>
      <c r="L125" s="5"/>
    </row>
    <row r="126" spans="1:12" customHeight="1" ht="105" outlineLevel="5">
      <c r="A126" s="1"/>
      <c r="B126" s="1">
        <v>954064</v>
      </c>
      <c r="C126" s="1" t="s">
        <v>418</v>
      </c>
      <c r="D126" s="1" t="s">
        <v>419</v>
      </c>
      <c r="E126" s="2" t="s">
        <v>408</v>
      </c>
      <c r="F126" s="2" t="s">
        <v>417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J126*2107.98</f>
        <v>0</v>
      </c>
      <c r="L126" s="5"/>
    </row>
    <row r="127" spans="1:12" customHeight="1" ht="105" outlineLevel="5">
      <c r="A127" s="1"/>
      <c r="B127" s="1">
        <v>954065</v>
      </c>
      <c r="C127" s="1" t="s">
        <v>420</v>
      </c>
      <c r="D127" s="1" t="s">
        <v>421</v>
      </c>
      <c r="E127" s="2" t="s">
        <v>401</v>
      </c>
      <c r="F127" s="2" t="s">
        <v>414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J127*1196.58</f>
        <v>0</v>
      </c>
      <c r="L127" s="5"/>
    </row>
    <row r="128" spans="1:12" customHeight="1" ht="105" outlineLevel="5">
      <c r="A128" s="1"/>
      <c r="B128" s="1">
        <v>885409</v>
      </c>
      <c r="C128" s="1" t="s">
        <v>422</v>
      </c>
      <c r="D128" s="1" t="s">
        <v>423</v>
      </c>
      <c r="E128" s="2" t="s">
        <v>424</v>
      </c>
      <c r="F128" s="2" t="s">
        <v>379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J128*2132.97</f>
        <v>0</v>
      </c>
      <c r="L128" s="5"/>
    </row>
    <row r="129" spans="1:12" customHeight="1" ht="105" outlineLevel="5">
      <c r="A129" s="1"/>
      <c r="B129" s="1">
        <v>885410</v>
      </c>
      <c r="C129" s="1" t="s">
        <v>425</v>
      </c>
      <c r="D129" s="1" t="s">
        <v>426</v>
      </c>
      <c r="E129" s="2" t="s">
        <v>427</v>
      </c>
      <c r="F129" s="2" t="s">
        <v>379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J129*2132.97</f>
        <v>0</v>
      </c>
      <c r="L129" s="5"/>
    </row>
    <row r="130" spans="1:12" outlineLevel="2">
      <c r="A130" s="8" t="s">
        <v>428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outlineLevel="3">
      <c r="A131" s="9" t="s">
        <v>429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879568</v>
      </c>
      <c r="C132" s="1" t="s">
        <v>430</v>
      </c>
      <c r="D132" s="1" t="s">
        <v>431</v>
      </c>
      <c r="E132" s="2" t="s">
        <v>432</v>
      </c>
      <c r="F132" s="2" t="s">
        <v>433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J132*14216.77</f>
        <v>0</v>
      </c>
      <c r="L132" s="5"/>
    </row>
    <row r="133" spans="1:12" outlineLevel="3">
      <c r="A133" s="9" t="s">
        <v>434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879569</v>
      </c>
      <c r="C134" s="1" t="s">
        <v>435</v>
      </c>
      <c r="D134" s="1" t="s">
        <v>436</v>
      </c>
      <c r="E134" s="2" t="s">
        <v>437</v>
      </c>
      <c r="F134" s="2" t="s">
        <v>438</v>
      </c>
      <c r="G134" s="2">
        <v>3</v>
      </c>
      <c r="H134" s="2">
        <v>0</v>
      </c>
      <c r="I134" s="1">
        <v>0</v>
      </c>
      <c r="J134" s="3" t="s">
        <v>17</v>
      </c>
      <c r="K134" s="2" t="str">
        <f>J134*1388.12</f>
        <v>0</v>
      </c>
      <c r="L134" s="5"/>
    </row>
    <row r="135" spans="1:12" customHeight="1" ht="105" outlineLevel="5">
      <c r="A135" s="1"/>
      <c r="B135" s="1">
        <v>879570</v>
      </c>
      <c r="C135" s="1" t="s">
        <v>439</v>
      </c>
      <c r="D135" s="1" t="s">
        <v>440</v>
      </c>
      <c r="E135" s="2" t="s">
        <v>441</v>
      </c>
      <c r="F135" s="2" t="s">
        <v>442</v>
      </c>
      <c r="G135" s="2">
        <v>2</v>
      </c>
      <c r="H135" s="2">
        <v>0</v>
      </c>
      <c r="I135" s="1">
        <v>0</v>
      </c>
      <c r="J135" s="3" t="s">
        <v>17</v>
      </c>
      <c r="K135" s="2" t="str">
        <f>J135*1665.75</f>
        <v>0</v>
      </c>
      <c r="L135" s="5"/>
    </row>
    <row r="136" spans="1:12" customHeight="1" ht="105" outlineLevel="5">
      <c r="A136" s="1"/>
      <c r="B136" s="1">
        <v>879571</v>
      </c>
      <c r="C136" s="1" t="s">
        <v>443</v>
      </c>
      <c r="D136" s="1" t="s">
        <v>444</v>
      </c>
      <c r="E136" s="2" t="s">
        <v>445</v>
      </c>
      <c r="F136" s="2" t="s">
        <v>446</v>
      </c>
      <c r="G136" s="2">
        <v>5</v>
      </c>
      <c r="H136" s="2">
        <v>0</v>
      </c>
      <c r="I136" s="1">
        <v>0</v>
      </c>
      <c r="J136" s="3" t="s">
        <v>17</v>
      </c>
      <c r="K136" s="2" t="str">
        <f>J136*2221.00</f>
        <v>0</v>
      </c>
      <c r="L136" s="5"/>
    </row>
    <row r="137" spans="1:12" customHeight="1" ht="105" outlineLevel="5">
      <c r="A137" s="1"/>
      <c r="B137" s="1">
        <v>879572</v>
      </c>
      <c r="C137" s="1" t="s">
        <v>447</v>
      </c>
      <c r="D137" s="1" t="s">
        <v>448</v>
      </c>
      <c r="E137" s="2" t="s">
        <v>449</v>
      </c>
      <c r="F137" s="2" t="s">
        <v>450</v>
      </c>
      <c r="G137" s="2">
        <v>6</v>
      </c>
      <c r="H137" s="2">
        <v>0</v>
      </c>
      <c r="I137" s="1">
        <v>0</v>
      </c>
      <c r="J137" s="3" t="s">
        <v>17</v>
      </c>
      <c r="K137" s="2" t="str">
        <f>J137*1943.37</f>
        <v>0</v>
      </c>
      <c r="L137" s="5"/>
    </row>
    <row r="138" spans="1:12" customHeight="1" ht="105" outlineLevel="5">
      <c r="A138" s="1"/>
      <c r="B138" s="1">
        <v>879573</v>
      </c>
      <c r="C138" s="1" t="s">
        <v>451</v>
      </c>
      <c r="D138" s="1" t="s">
        <v>452</v>
      </c>
      <c r="E138" s="2" t="s">
        <v>453</v>
      </c>
      <c r="F138" s="2" t="s">
        <v>454</v>
      </c>
      <c r="G138" s="2">
        <v>3</v>
      </c>
      <c r="H138" s="2">
        <v>0</v>
      </c>
      <c r="I138" s="1">
        <v>0</v>
      </c>
      <c r="J138" s="3" t="s">
        <v>17</v>
      </c>
      <c r="K138" s="2" t="str">
        <f>J138*2080.73</f>
        <v>0</v>
      </c>
      <c r="L138" s="5"/>
    </row>
    <row r="139" spans="1:12" customHeight="1" ht="105" outlineLevel="5">
      <c r="A139" s="1"/>
      <c r="B139" s="1">
        <v>879574</v>
      </c>
      <c r="C139" s="1" t="s">
        <v>455</v>
      </c>
      <c r="D139" s="1" t="s">
        <v>456</v>
      </c>
      <c r="E139" s="2" t="s">
        <v>457</v>
      </c>
      <c r="F139" s="2" t="s">
        <v>458</v>
      </c>
      <c r="G139" s="2">
        <v>2</v>
      </c>
      <c r="H139" s="2">
        <v>0</v>
      </c>
      <c r="I139" s="1">
        <v>0</v>
      </c>
      <c r="J139" s="3" t="s">
        <v>17</v>
      </c>
      <c r="K139" s="2" t="str">
        <f>J139*2776.25</f>
        <v>0</v>
      </c>
      <c r="L139" s="5"/>
    </row>
    <row r="140" spans="1:12" customHeight="1" ht="105" outlineLevel="5">
      <c r="A140" s="1"/>
      <c r="B140" s="1">
        <v>879575</v>
      </c>
      <c r="C140" s="1" t="s">
        <v>459</v>
      </c>
      <c r="D140" s="1" t="s">
        <v>460</v>
      </c>
      <c r="E140" s="2" t="s">
        <v>461</v>
      </c>
      <c r="F140" s="2" t="s">
        <v>438</v>
      </c>
      <c r="G140" s="2">
        <v>2</v>
      </c>
      <c r="H140" s="2">
        <v>0</v>
      </c>
      <c r="I140" s="1">
        <v>0</v>
      </c>
      <c r="J140" s="3" t="s">
        <v>17</v>
      </c>
      <c r="K140" s="2" t="str">
        <f>J140*1388.12</f>
        <v>0</v>
      </c>
      <c r="L140" s="5"/>
    </row>
    <row r="141" spans="1:12" customHeight="1" ht="105" outlineLevel="5">
      <c r="A141" s="1"/>
      <c r="B141" s="1">
        <v>879576</v>
      </c>
      <c r="C141" s="1" t="s">
        <v>462</v>
      </c>
      <c r="D141" s="1" t="s">
        <v>463</v>
      </c>
      <c r="E141" s="2" t="s">
        <v>464</v>
      </c>
      <c r="F141" s="2" t="s">
        <v>442</v>
      </c>
      <c r="G141" s="2">
        <v>3</v>
      </c>
      <c r="H141" s="2">
        <v>0</v>
      </c>
      <c r="I141" s="1">
        <v>0</v>
      </c>
      <c r="J141" s="3" t="s">
        <v>17</v>
      </c>
      <c r="K141" s="2" t="str">
        <f>J141*1665.75</f>
        <v>0</v>
      </c>
      <c r="L141" s="5"/>
    </row>
    <row r="142" spans="1:12" customHeight="1" ht="105" outlineLevel="5">
      <c r="A142" s="1"/>
      <c r="B142" s="1">
        <v>879577</v>
      </c>
      <c r="C142" s="1" t="s">
        <v>465</v>
      </c>
      <c r="D142" s="1" t="s">
        <v>466</v>
      </c>
      <c r="E142" s="2" t="s">
        <v>467</v>
      </c>
      <c r="F142" s="2" t="s">
        <v>446</v>
      </c>
      <c r="G142" s="2">
        <v>6</v>
      </c>
      <c r="H142" s="2">
        <v>0</v>
      </c>
      <c r="I142" s="1">
        <v>0</v>
      </c>
      <c r="J142" s="3" t="s">
        <v>17</v>
      </c>
      <c r="K142" s="2" t="str">
        <f>J142*2221.00</f>
        <v>0</v>
      </c>
      <c r="L142" s="5"/>
    </row>
    <row r="143" spans="1:12" customHeight="1" ht="105" outlineLevel="5">
      <c r="A143" s="1"/>
      <c r="B143" s="1">
        <v>879578</v>
      </c>
      <c r="C143" s="1" t="s">
        <v>468</v>
      </c>
      <c r="D143" s="1" t="s">
        <v>469</v>
      </c>
      <c r="E143" s="2" t="s">
        <v>470</v>
      </c>
      <c r="F143" s="2" t="s">
        <v>450</v>
      </c>
      <c r="G143" s="2">
        <v>4</v>
      </c>
      <c r="H143" s="2">
        <v>0</v>
      </c>
      <c r="I143" s="1">
        <v>0</v>
      </c>
      <c r="J143" s="3" t="s">
        <v>17</v>
      </c>
      <c r="K143" s="2" t="str">
        <f>J143*1943.37</f>
        <v>0</v>
      </c>
      <c r="L143" s="5"/>
    </row>
    <row r="144" spans="1:12" customHeight="1" ht="105" outlineLevel="5">
      <c r="A144" s="1"/>
      <c r="B144" s="1">
        <v>879579</v>
      </c>
      <c r="C144" s="1" t="s">
        <v>471</v>
      </c>
      <c r="D144" s="1" t="s">
        <v>472</v>
      </c>
      <c r="E144" s="2" t="s">
        <v>473</v>
      </c>
      <c r="F144" s="2" t="s">
        <v>454</v>
      </c>
      <c r="G144" s="2">
        <v>2</v>
      </c>
      <c r="H144" s="2">
        <v>0</v>
      </c>
      <c r="I144" s="1">
        <v>0</v>
      </c>
      <c r="J144" s="3" t="s">
        <v>17</v>
      </c>
      <c r="K144" s="2" t="str">
        <f>J144*2080.73</f>
        <v>0</v>
      </c>
      <c r="L144" s="5"/>
    </row>
    <row r="145" spans="1:12" customHeight="1" ht="105" outlineLevel="5">
      <c r="A145" s="1"/>
      <c r="B145" s="1">
        <v>879580</v>
      </c>
      <c r="C145" s="1" t="s">
        <v>474</v>
      </c>
      <c r="D145" s="1" t="s">
        <v>475</v>
      </c>
      <c r="E145" s="2" t="s">
        <v>476</v>
      </c>
      <c r="F145" s="2" t="s">
        <v>458</v>
      </c>
      <c r="G145" s="2">
        <v>3</v>
      </c>
      <c r="H145" s="2">
        <v>0</v>
      </c>
      <c r="I145" s="1">
        <v>0</v>
      </c>
      <c r="J145" s="3" t="s">
        <v>17</v>
      </c>
      <c r="K145" s="2" t="str">
        <f>J145*2776.25</f>
        <v>0</v>
      </c>
      <c r="L145" s="5"/>
    </row>
    <row r="146" spans="1:12" outlineLevel="3">
      <c r="A146" s="9" t="s">
        <v>477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879581</v>
      </c>
      <c r="C147" s="1" t="s">
        <v>478</v>
      </c>
      <c r="D147" s="1" t="s">
        <v>479</v>
      </c>
      <c r="E147" s="2" t="s">
        <v>480</v>
      </c>
      <c r="F147" s="2" t="s">
        <v>481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J147*649.80</f>
        <v>0</v>
      </c>
      <c r="L147" s="5"/>
    </row>
    <row r="148" spans="1:12" customHeight="1" ht="105" outlineLevel="5">
      <c r="A148" s="1"/>
      <c r="B148" s="1">
        <v>879582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J148*974.70</f>
        <v>0</v>
      </c>
      <c r="L148" s="5"/>
    </row>
    <row r="149" spans="1:12" customHeight="1" ht="105" outlineLevel="5">
      <c r="A149" s="1"/>
      <c r="B149" s="1">
        <v>879583</v>
      </c>
      <c r="C149" s="1" t="s">
        <v>486</v>
      </c>
      <c r="D149" s="1" t="s">
        <v>487</v>
      </c>
      <c r="E149" s="2" t="s">
        <v>488</v>
      </c>
      <c r="F149" s="2" t="s">
        <v>489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J149*747.27</f>
        <v>0</v>
      </c>
      <c r="L149" s="5"/>
    </row>
    <row r="150" spans="1:12" customHeight="1" ht="105" outlineLevel="5">
      <c r="A150" s="1"/>
      <c r="B150" s="1">
        <v>879584</v>
      </c>
      <c r="C150" s="1" t="s">
        <v>490</v>
      </c>
      <c r="D150" s="1" t="s">
        <v>491</v>
      </c>
      <c r="E150" s="2" t="s">
        <v>492</v>
      </c>
      <c r="F150" s="2" t="s">
        <v>493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J150*487.35</f>
        <v>0</v>
      </c>
      <c r="L150" s="5"/>
    </row>
    <row r="151" spans="1:12" customHeight="1" ht="105" outlineLevel="5">
      <c r="A151" s="1"/>
      <c r="B151" s="1">
        <v>879585</v>
      </c>
      <c r="C151" s="1" t="s">
        <v>494</v>
      </c>
      <c r="D151" s="1" t="s">
        <v>495</v>
      </c>
      <c r="E151" s="2" t="s">
        <v>496</v>
      </c>
      <c r="F151" s="2" t="s">
        <v>497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J151*503.59</f>
        <v>0</v>
      </c>
      <c r="L151" s="5"/>
    </row>
    <row r="152" spans="1:12" customHeight="1" ht="105" outlineLevel="5">
      <c r="A152" s="1"/>
      <c r="B152" s="1">
        <v>879586</v>
      </c>
      <c r="C152" s="1" t="s">
        <v>498</v>
      </c>
      <c r="D152" s="1" t="s">
        <v>499</v>
      </c>
      <c r="E152" s="2" t="s">
        <v>500</v>
      </c>
      <c r="F152" s="2" t="s">
        <v>501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J152*211.18</f>
        <v>0</v>
      </c>
      <c r="L152" s="5"/>
    </row>
    <row r="153" spans="1:12" customHeight="1" ht="105" outlineLevel="5">
      <c r="A153" s="1"/>
      <c r="B153" s="1">
        <v>879587</v>
      </c>
      <c r="C153" s="1" t="s">
        <v>502</v>
      </c>
      <c r="D153" s="1" t="s">
        <v>503</v>
      </c>
      <c r="E153" s="2" t="s">
        <v>504</v>
      </c>
      <c r="F153" s="2" t="s">
        <v>505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J153*373.63</f>
        <v>0</v>
      </c>
      <c r="L153" s="5"/>
    </row>
    <row r="154" spans="1:12" customHeight="1" ht="105" outlineLevel="5">
      <c r="A154" s="1"/>
      <c r="B154" s="1">
        <v>879588</v>
      </c>
      <c r="C154" s="1" t="s">
        <v>506</v>
      </c>
      <c r="D154" s="1" t="s">
        <v>507</v>
      </c>
      <c r="E154" s="2" t="s">
        <v>508</v>
      </c>
      <c r="F154" s="2" t="s">
        <v>509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J154*314.72</f>
        <v>0</v>
      </c>
      <c r="L154" s="5"/>
    </row>
    <row r="155" spans="1:12" customHeight="1" ht="105" outlineLevel="5">
      <c r="A155" s="1"/>
      <c r="B155" s="1">
        <v>879589</v>
      </c>
      <c r="C155" s="1" t="s">
        <v>510</v>
      </c>
      <c r="D155" s="1" t="s">
        <v>511</v>
      </c>
      <c r="E155" s="2" t="s">
        <v>512</v>
      </c>
      <c r="F155" s="2" t="s">
        <v>513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J155*723.85</f>
        <v>0</v>
      </c>
      <c r="L155" s="5"/>
    </row>
    <row r="156" spans="1:12" customHeight="1" ht="105" outlineLevel="5">
      <c r="A156" s="1"/>
      <c r="B156" s="1">
        <v>879590</v>
      </c>
      <c r="C156" s="1" t="s">
        <v>514</v>
      </c>
      <c r="D156" s="1" t="s">
        <v>515</v>
      </c>
      <c r="E156" s="2" t="s">
        <v>516</v>
      </c>
      <c r="F156" s="2" t="s">
        <v>501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J156*211.18</f>
        <v>0</v>
      </c>
      <c r="L156" s="5"/>
    </row>
    <row r="157" spans="1:12" customHeight="1" ht="105" outlineLevel="5">
      <c r="A157" s="1"/>
      <c r="B157" s="1">
        <v>879591</v>
      </c>
      <c r="C157" s="1" t="s">
        <v>517</v>
      </c>
      <c r="D157" s="1" t="s">
        <v>518</v>
      </c>
      <c r="E157" s="2" t="s">
        <v>519</v>
      </c>
      <c r="F157" s="2" t="s">
        <v>520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J157*779.29</f>
        <v>0</v>
      </c>
      <c r="L157" s="5"/>
    </row>
    <row r="158" spans="1:12" customHeight="1" ht="105" outlineLevel="5">
      <c r="A158" s="1"/>
      <c r="B158" s="1">
        <v>879592</v>
      </c>
      <c r="C158" s="1" t="s">
        <v>521</v>
      </c>
      <c r="D158" s="1" t="s">
        <v>522</v>
      </c>
      <c r="E158" s="2" t="s">
        <v>523</v>
      </c>
      <c r="F158" s="2" t="s">
        <v>524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J158*779.76</f>
        <v>0</v>
      </c>
      <c r="L158" s="5"/>
    </row>
    <row r="159" spans="1:12" customHeight="1" ht="105" outlineLevel="5">
      <c r="A159" s="1"/>
      <c r="B159" s="1">
        <v>879593</v>
      </c>
      <c r="C159" s="1" t="s">
        <v>525</v>
      </c>
      <c r="D159" s="1" t="s">
        <v>526</v>
      </c>
      <c r="E159" s="2" t="s">
        <v>527</v>
      </c>
      <c r="F159" s="2" t="s">
        <v>528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J159*409.13</f>
        <v>0</v>
      </c>
      <c r="L159" s="5"/>
    </row>
    <row r="160" spans="1:12" outlineLevel="1">
      <c r="A160" s="7" t="s">
        <v>529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5"/>
    </row>
    <row r="161" spans="1:12" customHeight="1" ht="105" outlineLevel="3">
      <c r="A161" s="1"/>
      <c r="B161" s="1">
        <v>954077</v>
      </c>
      <c r="C161" s="1" t="s">
        <v>530</v>
      </c>
      <c r="D161" s="1" t="s">
        <v>531</v>
      </c>
      <c r="E161" s="2" t="s">
        <v>532</v>
      </c>
      <c r="F161" s="2" t="s">
        <v>533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J161*0.00</f>
        <v>0</v>
      </c>
      <c r="L161" s="5"/>
    </row>
    <row r="162" spans="1:12" customHeight="1" ht="105" outlineLevel="3">
      <c r="A162" s="1"/>
      <c r="B162" s="1">
        <v>954078</v>
      </c>
      <c r="C162" s="1" t="s">
        <v>534</v>
      </c>
      <c r="D162" s="1" t="s">
        <v>535</v>
      </c>
      <c r="E162" s="2" t="s">
        <v>536</v>
      </c>
      <c r="F162" s="2" t="s">
        <v>533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J162*0.00</f>
        <v>0</v>
      </c>
      <c r="L162" s="5"/>
    </row>
    <row r="163" spans="1:12" customHeight="1" ht="105" outlineLevel="3">
      <c r="A163" s="1"/>
      <c r="B163" s="1">
        <v>954079</v>
      </c>
      <c r="C163" s="1" t="s">
        <v>537</v>
      </c>
      <c r="D163" s="1" t="s">
        <v>538</v>
      </c>
      <c r="E163" s="2" t="s">
        <v>539</v>
      </c>
      <c r="F163" s="2" t="s">
        <v>533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J163*0.00</f>
        <v>0</v>
      </c>
      <c r="L163" s="5"/>
    </row>
    <row r="164" spans="1:12" customHeight="1" ht="105" outlineLevel="3">
      <c r="A164" s="1"/>
      <c r="B164" s="1">
        <v>954080</v>
      </c>
      <c r="C164" s="1" t="s">
        <v>540</v>
      </c>
      <c r="D164" s="1" t="s">
        <v>541</v>
      </c>
      <c r="E164" s="2" t="s">
        <v>532</v>
      </c>
      <c r="F164" s="2" t="s">
        <v>533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J164*0.00</f>
        <v>0</v>
      </c>
      <c r="L164" s="5"/>
    </row>
    <row r="165" spans="1:12" customHeight="1" ht="105" outlineLevel="3">
      <c r="A165" s="1"/>
      <c r="B165" s="1">
        <v>954081</v>
      </c>
      <c r="C165" s="1" t="s">
        <v>542</v>
      </c>
      <c r="D165" s="1" t="s">
        <v>543</v>
      </c>
      <c r="E165" s="2" t="s">
        <v>536</v>
      </c>
      <c r="F165" s="2" t="s">
        <v>533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J165*0.00</f>
        <v>0</v>
      </c>
      <c r="L165" s="5"/>
    </row>
    <row r="166" spans="1:12" customHeight="1" ht="105" outlineLevel="3">
      <c r="A166" s="1"/>
      <c r="B166" s="1">
        <v>954082</v>
      </c>
      <c r="C166" s="1" t="s">
        <v>544</v>
      </c>
      <c r="D166" s="1" t="s">
        <v>545</v>
      </c>
      <c r="E166" s="2" t="s">
        <v>539</v>
      </c>
      <c r="F166" s="2" t="s">
        <v>533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J166*0.00</f>
        <v>0</v>
      </c>
      <c r="L1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2:K72"/>
    <mergeCell ref="A83:K83"/>
    <mergeCell ref="A160:K160"/>
    <mergeCell ref="A4:K4"/>
    <mergeCell ref="A41:K41"/>
    <mergeCell ref="A59:K59"/>
    <mergeCell ref="A63:K63"/>
    <mergeCell ref="A73:K73"/>
    <mergeCell ref="A84:K84"/>
    <mergeCell ref="A130:K130"/>
    <mergeCell ref="A85:K85"/>
    <mergeCell ref="A93:K93"/>
    <mergeCell ref="A131:K131"/>
    <mergeCell ref="A133:K133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2026-04-30T01:00:19+03:00</dcterms:created>
  <dcterms:modified xsi:type="dcterms:W3CDTF">2026-04-30T01:00:19+03:00</dcterms:modified>
  <dc:title>Untitled Spreadsheet</dc:title>
  <dc:description/>
  <dc:subject/>
  <cp:keywords/>
  <cp:category/>
</cp:coreProperties>
</file>