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<sst xmlns="http://schemas.openxmlformats.org/spreadsheetml/2006/main" uniqueCount="161">
  <si>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</si>
  <si>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</si>
  <si>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</si>
  <si>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</si>
  <si>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</si>
  <si>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</si>
  <si>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</si>
  <si>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</si>
  <si>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</si>
  <si>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</si>
  <si>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</si>
  <si>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Ручная регулирующая арматура</t>
  </si>
  <si>
    <t>Ручная арматура VIEIR</t>
  </si>
  <si>
    <t>Вентили ручные регулировочные VIEIR</t>
  </si>
  <si>
    <t>RAR-120024</t>
  </si>
  <si>
    <t>VR276M</t>
  </si>
  <si>
    <t>Вентиль ручной ЕВРОКОНУС ДУ15*3/4 *1/2  ВЕРХНИЙ УГЛОВОЙ 1/2 ViEiR  (10/60шт)</t>
  </si>
  <si>
    <t>483.63 руб.</t>
  </si>
  <si>
    <t>&gt;10</t>
  </si>
  <si>
    <t>шт</t>
  </si>
  <si>
    <t>RAR-120027</t>
  </si>
  <si>
    <t>VR360</t>
  </si>
  <si>
    <t>Вентиль ручной регулировочный УГЛОВОЙ ВЕРХНИЙ  ViEiR  1/2 (10/100шт)</t>
  </si>
  <si>
    <t>311.64 руб.</t>
  </si>
  <si>
    <t>RAR-120028</t>
  </si>
  <si>
    <t>VR361</t>
  </si>
  <si>
    <t>Вентиль ручной регулировочный УГЛОВОЙ ВЕРХНИЙ   ViEiR  3/4 (10/60шт)</t>
  </si>
  <si>
    <t>510.09 руб.</t>
  </si>
  <si>
    <t>RAR-120031</t>
  </si>
  <si>
    <t>VR364</t>
  </si>
  <si>
    <t>Вентиль ручной регулировочный ПРЯМОЙ ВЕРХНИЙ  VIEIR  1/2 (10/100шт)</t>
  </si>
  <si>
    <t>348.39 руб.</t>
  </si>
  <si>
    <t>RAR-120032</t>
  </si>
  <si>
    <t>VR366</t>
  </si>
  <si>
    <t>Вентиль ручной регулировочный ПРЯМОЙ ВЕРХНИЙ  VIEIR   3/4 (10/60шт)</t>
  </si>
  <si>
    <t>451.29 руб.</t>
  </si>
  <si>
    <t>RAR-120035</t>
  </si>
  <si>
    <t>VRX300</t>
  </si>
  <si>
    <t>вентиль ручной регулировки ВЕРХНИЙ УГЛОВОЙ ХРОМ с доп. уплотнением VIEIR 1/2" (10/80шт)</t>
  </si>
  <si>
    <t>640.92 руб.</t>
  </si>
  <si>
    <t>RAR-210001</t>
  </si>
  <si>
    <t>VR278</t>
  </si>
  <si>
    <t>Вентиль ручной регулировочный ПРЯМОЙ ВЕРХНИЙ VIEIR 1/2 (10/60шт)</t>
  </si>
  <si>
    <t>536.55 руб.</t>
  </si>
  <si>
    <t>RAR-210002</t>
  </si>
  <si>
    <t>VR279</t>
  </si>
  <si>
    <t>Вентиль ручной регулировочный ПРЯМОЙ ВЕРХНИЙ VIEIR 3/4 (10/60шт)</t>
  </si>
  <si>
    <t>683.55 руб.</t>
  </si>
  <si>
    <t>RAR-210003</t>
  </si>
  <si>
    <t>VR276</t>
  </si>
  <si>
    <t>Вентиль ручной УГЛОВОЙ ВЕРХНИЙ VR 1/2" (10/60шт)</t>
  </si>
  <si>
    <t>508.98 руб.</t>
  </si>
  <si>
    <t>RAR-210004</t>
  </si>
  <si>
    <t>VR277</t>
  </si>
  <si>
    <t>Вентиль ручной УГЛОВОЙ ВЕРХНИЙ VR 3/4" (10/60шт)</t>
  </si>
  <si>
    <t>636.51 руб.</t>
  </si>
  <si>
    <t>RAR-210010</t>
  </si>
  <si>
    <t>VR304</t>
  </si>
  <si>
    <t>Вентиль ручной регулировки ВЕРХНИЙ ПРЯМОЙ с доп. уплотнением VIEIR 1/2" (10/80шт)</t>
  </si>
  <si>
    <t>660.03 руб.</t>
  </si>
  <si>
    <t>RAR-210011</t>
  </si>
  <si>
    <t>VR305</t>
  </si>
  <si>
    <t>Вентиль ручной регулировки ВЕРХНИЙ ПРЯМОЙ с доп. уплотнением VIEIR 3/4" (10/60шт)</t>
  </si>
  <si>
    <t>855.54 руб.</t>
  </si>
  <si>
    <t>&gt;25</t>
  </si>
  <si>
    <t>RAR-210012</t>
  </si>
  <si>
    <t>VR300</t>
  </si>
  <si>
    <t>Вентиль ручной регулировки ВЕРХНИЙ УГЛОВОЙ с доп. уплотнением VIEIR 1/2" (10/80шт)</t>
  </si>
  <si>
    <t>563.01 руб.</t>
  </si>
  <si>
    <t>RAR-210013</t>
  </si>
  <si>
    <t>VR301</t>
  </si>
  <si>
    <t>Вентиль ручной регулировки ВЕРХНИЙ УГЛОВОЙ с доп. уплотнением VIEIR 3/4" (10/60шт)</t>
  </si>
  <si>
    <t>758.52 руб.</t>
  </si>
  <si>
    <t>RAR-210026</t>
  </si>
  <si>
    <t>VR314</t>
  </si>
  <si>
    <t>Вентиль ручной регулировочный УГЛОВОЙ ВЕРХНИЙ 1/2 LUX с доп. уплотнением ViEiR (10/100шт)</t>
  </si>
  <si>
    <t>799.68 руб.</t>
  </si>
  <si>
    <t>RAR-210028</t>
  </si>
  <si>
    <t>VR315</t>
  </si>
  <si>
    <t>Вентиль ручной регулировочный ПРЯМОЙ ВЕРХНИЙ 1/2 LUX с доп. уплотнением ViEiR (10/100шт)</t>
  </si>
  <si>
    <t>846.72 руб.</t>
  </si>
  <si>
    <t>VER-000924</t>
  </si>
  <si>
    <t>VR276-F</t>
  </si>
  <si>
    <t>Вентиль регулировочный угловой верхний, белый 1/2" (80/1шт)</t>
  </si>
  <si>
    <t>513.03 руб.</t>
  </si>
  <si>
    <t>VER-000925</t>
  </si>
  <si>
    <t>VR276-C</t>
  </si>
  <si>
    <t>Вентиль регулировочный угловой верхний, черный 1/2" (80/1шт)</t>
  </si>
  <si>
    <t>VER-000928</t>
  </si>
  <si>
    <t>VR300-F</t>
  </si>
  <si>
    <t>620.34 руб.</t>
  </si>
  <si>
    <t>VER-000929</t>
  </si>
  <si>
    <t>VR300-C</t>
  </si>
  <si>
    <t>Клапан ручной настроечный VIEIR</t>
  </si>
  <si>
    <t>RAR-120025</t>
  </si>
  <si>
    <t>VR284M</t>
  </si>
  <si>
    <t>Клапан ручной ЕВРОКОНУС  ДУ15*3/4 *1/2 НИЖНИЙ УГЛОВОЙ 1/2 ViEiR  (10/60шт)</t>
  </si>
  <si>
    <t>338.10 руб.</t>
  </si>
  <si>
    <t>RAR-120029</t>
  </si>
  <si>
    <t>VR362</t>
  </si>
  <si>
    <t>Клапан ручной настроечный УГЛОВОЙ НИЖНИЙ   ViEiR 1/2  (10/60шт)</t>
  </si>
  <si>
    <t>280.77 руб.</t>
  </si>
  <si>
    <t>RAR-120030</t>
  </si>
  <si>
    <t>VR363</t>
  </si>
  <si>
    <t>Клапан ручной настроечный УГЛОВОЙ НИЖНИЙ  ViEiR 3/4  (10/60шт)</t>
  </si>
  <si>
    <t>480.69 руб.</t>
  </si>
  <si>
    <t>RAR-120033</t>
  </si>
  <si>
    <t>VR365</t>
  </si>
  <si>
    <t>Клапан ручной настроечный  ПРЯМОЙ НИЖНИЙ   ViEiR 1/2  (10/100шт)</t>
  </si>
  <si>
    <t>335.16 руб.</t>
  </si>
  <si>
    <t>RAR-120034</t>
  </si>
  <si>
    <t>VR367</t>
  </si>
  <si>
    <t>Клапан ручной настроечный  ПРЯМОЙ НИЖНИЙ   ViEiR 3/4  (10/60шт)</t>
  </si>
  <si>
    <t>0.00 руб.</t>
  </si>
  <si>
    <t>RAR-210005</t>
  </si>
  <si>
    <t>VR286</t>
  </si>
  <si>
    <t>Клапан ручной настроечный ПРЯМОЙ НИЖНИЙ ViEiR 1/2  (10/60шт)</t>
  </si>
  <si>
    <t>471.87 руб.</t>
  </si>
  <si>
    <t>RAR-210006</t>
  </si>
  <si>
    <t>VR287</t>
  </si>
  <si>
    <t>Клапан ручной настроечный ПРЯМОЙ НИЖНИЙ ViEiR 3/4  (10/60шт)</t>
  </si>
  <si>
    <t>624.75 руб.</t>
  </si>
  <si>
    <t>RAR-210007</t>
  </si>
  <si>
    <t>VR284</t>
  </si>
  <si>
    <t>Клапан ручной настроечный УГЛОВОЙ НИЖНИЙ ViEiR 1/2  (10/60шт)</t>
  </si>
  <si>
    <t>427.77 руб.</t>
  </si>
  <si>
    <t>RAR-210008</t>
  </si>
  <si>
    <t>VR285</t>
  </si>
  <si>
    <t>Клапан ручной настроечный УГЛОВОЙ НИЖНИЙ ViEiR 3/4  (10/60шт)</t>
  </si>
  <si>
    <t>593.88 руб.</t>
  </si>
  <si>
    <t>RAR-210014</t>
  </si>
  <si>
    <t>VR306</t>
  </si>
  <si>
    <t>Клапан ручной настроечный НИЖНИЙ ПРЯМОЙ с доп. уплотнением ViEiR 1/2  (10/80шт)</t>
  </si>
  <si>
    <t>607.11 руб.</t>
  </si>
  <si>
    <t>RAR-210015</t>
  </si>
  <si>
    <t>VR307</t>
  </si>
  <si>
    <t>Клапан ручной настроечный НИЖНИЙ ПРЯМОЙ с доп. уплотнением ViEiR 3/4  (10/60шт)</t>
  </si>
  <si>
    <t>805.56 руб.</t>
  </si>
  <si>
    <t>RAR-210016</t>
  </si>
  <si>
    <t>VR302</t>
  </si>
  <si>
    <t>Клапан ручной настроечный УГЛОВОЙ НИЖНИЙ с доп. уплотнением ViEiR 1/2  (10/80шт)</t>
  </si>
  <si>
    <t>557.13 руб.</t>
  </si>
  <si>
    <t>RAR-210017</t>
  </si>
  <si>
    <t>VR303</t>
  </si>
  <si>
    <t>Клапан ручной настроечный УГЛОВОЙ НИЖНИЙ с доп. уплотнением ViEiR 3/4 (10/60шт)</t>
  </si>
  <si>
    <t>735.00 руб.</t>
  </si>
  <si>
    <t>RAR-210027</t>
  </si>
  <si>
    <t>VR316</t>
  </si>
  <si>
    <t>Клапан ручной настроечный УГЛОВОЙ НИЖНИЙ 1/2 LUX  с доп. уплотнением ViEiR (10/100шт)</t>
  </si>
  <si>
    <t>765.87 руб.</t>
  </si>
  <si>
    <t>RAR-210029</t>
  </si>
  <si>
    <t>VR317</t>
  </si>
  <si>
    <t>821.73 руб.</t>
  </si>
  <si>
    <t>VER-000926</t>
  </si>
  <si>
    <t>VR284-F</t>
  </si>
  <si>
    <t>Вентиль настроечный угловой нижний, белый 1/2" (80/1шт)</t>
  </si>
  <si>
    <t>457.17 руб.</t>
  </si>
  <si>
    <t>VER-001139</t>
  </si>
  <si>
    <t>VR284-C</t>
  </si>
  <si>
    <t>Вентиль настроечный угловой нижний, черный 1/2" (80/1шт)</t>
  </si>
  <si>
    <t>&gt;50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</si>
</sst>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fcb30ba_5f91_11eb_822d_003048fd731b_f1bf9c21_2770_11ed_a30e_00259070b4871.jpeg"/><Relationship Id="rId2" Type="http://schemas.openxmlformats.org/officeDocument/2006/relationships/image" Target="../media/1fcb30c0_5f91_11eb_822d_003048fd731b_f1bf9c1b_2770_11ed_a30e_00259070b4872.jpeg"/><Relationship Id="rId3" Type="http://schemas.openxmlformats.org/officeDocument/2006/relationships/image" Target="../media/1fcb30c2_5f91_11eb_822d_003048fd731b_f1bf9c26_2770_11ed_a30e_00259070b4873.jpeg"/><Relationship Id="rId4" Type="http://schemas.openxmlformats.org/officeDocument/2006/relationships/image" Target="../media/1fcb30c8_5f91_11eb_822d_003048fd731b_f1bf9c1c_2770_11ed_a30e_00259070b4874.jpeg"/><Relationship Id="rId5" Type="http://schemas.openxmlformats.org/officeDocument/2006/relationships/image" Target="../media/1fcb30ca_5f91_11eb_822d_003048fd731b_f1bf9c24_2770_11ed_a30e_00259070b4875.jpeg"/><Relationship Id="rId6" Type="http://schemas.openxmlformats.org/officeDocument/2006/relationships/image" Target="../media/1fcb30d0_5f91_11eb_822d_003048fd731b_f1bf9c25_2770_11ed_a30e_00259070b4876.jpeg"/><Relationship Id="rId7" Type="http://schemas.openxmlformats.org/officeDocument/2006/relationships/image" Target="../media/90d552f6_86a5_11e9_8101_003048fd731b_f1bf9c22_2770_11ed_a30e_00259070b4877.jpeg"/><Relationship Id="rId8" Type="http://schemas.openxmlformats.org/officeDocument/2006/relationships/image" Target="../media/90d552f8_86a5_11e9_8101_003048fd731b_f1bf9c28_2770_11ed_a30e_00259070b4878.jpeg"/><Relationship Id="rId9" Type="http://schemas.openxmlformats.org/officeDocument/2006/relationships/image" Target="../media/90d552fa_86a5_11e9_8101_003048fd731b_f1bf9c1d_2770_11ed_a30e_00259070b4879.jpeg"/><Relationship Id="rId10" Type="http://schemas.openxmlformats.org/officeDocument/2006/relationships/image" Target="../media/90d552fc_86a5_11e9_8101_003048fd731b_f1bf9c29_2770_11ed_a30e_00259070b48710.jpeg"/><Relationship Id="rId11" Type="http://schemas.openxmlformats.org/officeDocument/2006/relationships/image" Target="../media/365e7135_68f5_11ea_8111_003048fd731b_f1bf9c27_2770_11ed_a30e_00259070b48711.jpeg"/><Relationship Id="rId12" Type="http://schemas.openxmlformats.org/officeDocument/2006/relationships/image" Target="../media/365e7137_68f5_11ea_8111_003048fd731b_f1bf9c2e_2770_11ed_a30e_00259070b48712.jpeg"/><Relationship Id="rId13" Type="http://schemas.openxmlformats.org/officeDocument/2006/relationships/image" Target="../media/365e7139_68f5_11ea_8111_003048fd731b_f1bf9c23_2770_11ed_a30e_00259070b48713.jpeg"/><Relationship Id="rId14" Type="http://schemas.openxmlformats.org/officeDocument/2006/relationships/image" Target="../media/365e713b_68f5_11ea_8111_003048fd731b_f1bf9c2d_2770_11ed_a30e_00259070b48714.jpeg"/><Relationship Id="rId15" Type="http://schemas.openxmlformats.org/officeDocument/2006/relationships/image" Target="../media/5eb5c550_7c9e_11ea_8111_003048fd731b_f1bf9c2f_2770_11ed_a30e_00259070b48715.jpeg"/><Relationship Id="rId16" Type="http://schemas.openxmlformats.org/officeDocument/2006/relationships/image" Target="../media/5eb5c554_7c9e_11ea_8111_003048fd731b_0a6f3a7e_310d_11f1_a89b_047c1617b14316.jpeg"/><Relationship Id="rId17" Type="http://schemas.openxmlformats.org/officeDocument/2006/relationships/image" Target="../media/1f13c3e9_37d2_11ef_a5e9_047c1617b143_14e1e170_f93d_11ef_a6ea_047c1617b14317.jpeg"/><Relationship Id="rId18" Type="http://schemas.openxmlformats.org/officeDocument/2006/relationships/image" Target="../media/1f13c3eb_37d2_11ef_a5e9_047c1617b143_14e1e16d_f93d_11ef_a6ea_047c1617b14318.jpeg"/><Relationship Id="rId19" Type="http://schemas.openxmlformats.org/officeDocument/2006/relationships/image" Target="../media/1f13c3f1_37d2_11ef_a5e9_047c1617b143_14e1e17c_f93d_11ef_a6ea_047c1617b14319.jpeg"/><Relationship Id="rId20" Type="http://schemas.openxmlformats.org/officeDocument/2006/relationships/image" Target="../media/1f13c3f3_37d2_11ef_a5e9_047c1617b143_14e1e179_f93d_11ef_a6ea_047c1617b14320.jpeg"/><Relationship Id="rId21" Type="http://schemas.openxmlformats.org/officeDocument/2006/relationships/image" Target="../media/1fcb30bc_5f91_11eb_822d_003048fd731b_f1bf9c34_2770_11ed_a30e_00259070b48721.jpeg"/><Relationship Id="rId22" Type="http://schemas.openxmlformats.org/officeDocument/2006/relationships/image" Target="../media/1fcb30c4_5f91_11eb_822d_003048fd731b_f1bf9c32_2770_11ed_a30e_00259070b48722.jpeg"/><Relationship Id="rId23" Type="http://schemas.openxmlformats.org/officeDocument/2006/relationships/image" Target="../media/1fcb30c6_5f91_11eb_822d_003048fd731b_f1bf9c38_2770_11ed_a30e_00259070b48723.jpeg"/><Relationship Id="rId24" Type="http://schemas.openxmlformats.org/officeDocument/2006/relationships/image" Target="../media/1fcb30cc_5f91_11eb_822d_003048fd731b_f1bf9c33_2770_11ed_a30e_00259070b48724.jpeg"/><Relationship Id="rId25" Type="http://schemas.openxmlformats.org/officeDocument/2006/relationships/image" Target="../media/1fcb30ce_5f91_11eb_822d_003048fd731b_f1bf9c31_2770_11ed_a30e_00259070b48725.jpeg"/><Relationship Id="rId26" Type="http://schemas.openxmlformats.org/officeDocument/2006/relationships/image" Target="../media/90d552fe_86a5_11e9_8101_003048fd731b_f1bf9c36_2770_11ed_a30e_00259070b48726.jpeg"/><Relationship Id="rId27" Type="http://schemas.openxmlformats.org/officeDocument/2006/relationships/image" Target="../media/90d55300_86a5_11e9_8101_003048fd731b_f1bf9c3b_2770_11ed_a30e_00259070b48727.jpeg"/><Relationship Id="rId28" Type="http://schemas.openxmlformats.org/officeDocument/2006/relationships/image" Target="../media/90d55302_86a5_11e9_8101_003048fd731b_f1bf9c35_2770_11ed_a30e_00259070b48728.jpeg"/><Relationship Id="rId29" Type="http://schemas.openxmlformats.org/officeDocument/2006/relationships/image" Target="../media/90d55304_86a5_11e9_8101_003048fd731b_f1bf9c3a_2770_11ed_a30e_00259070b48729.jpeg"/><Relationship Id="rId30" Type="http://schemas.openxmlformats.org/officeDocument/2006/relationships/image" Target="../media/365e713d_68f5_11ea_8111_003048fd731b_f1bf9c39_2770_11ed_a30e_00259070b48730.jpeg"/><Relationship Id="rId31" Type="http://schemas.openxmlformats.org/officeDocument/2006/relationships/image" Target="../media/365e713f_68f5_11ea_8111_003048fd731b_f1bf9c3d_2770_11ed_a30e_00259070b48731.jpeg"/><Relationship Id="rId32" Type="http://schemas.openxmlformats.org/officeDocument/2006/relationships/image" Target="../media/365e7141_68f5_11ea_8111_003048fd731b_f1bf9c37_2770_11ed_a30e_00259070b48732.jpeg"/><Relationship Id="rId33" Type="http://schemas.openxmlformats.org/officeDocument/2006/relationships/image" Target="../media/365e7143_68f5_11ea_8111_003048fd731b_f1bf9c3c_2770_11ed_a30e_00259070b48733.jpeg"/><Relationship Id="rId34" Type="http://schemas.openxmlformats.org/officeDocument/2006/relationships/image" Target="../media/5eb5c552_7c9e_11ea_8111_003048fd731b_f1bf9c3e_2770_11ed_a30e_00259070b48734.jpeg"/><Relationship Id="rId35" Type="http://schemas.openxmlformats.org/officeDocument/2006/relationships/image" Target="../media/5eb5c556_7c9e_11ea_8111_003048fd731b_f1bf9c3f_2770_11ed_a30e_00259070b48735.jpeg"/><Relationship Id="rId36" Type="http://schemas.openxmlformats.org/officeDocument/2006/relationships/image" Target="../media/1f13c3ed_37d2_11ef_a5e9_047c1617b143_14e1e173_f93d_11ef_a6ea_047c1617b14336.jpeg"/><Relationship Id="rId37" Type="http://schemas.openxmlformats.org/officeDocument/2006/relationships/image" Target="../media/5a6d7b0b_847d_11ef_a64e_047c1617b143_1b5db36e_f93d_11ef_a6ea_047c1617b143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832483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J6*483.63</f>
        <v>0</v>
      </c>
      <c r="L6" s="5"/>
    </row>
    <row r="7" spans="1:12" customHeight="1" ht="105" outlineLevel="5">
      <c r="A7" s="1"/>
      <c r="B7" s="1">
        <v>832485</v>
      </c>
      <c r="C7" s="1" t="s">
        <v>20</v>
      </c>
      <c r="D7" s="1" t="s">
        <v>21</v>
      </c>
      <c r="E7" s="2" t="s">
        <v>22</v>
      </c>
      <c r="F7" s="2" t="s">
        <v>23</v>
      </c>
      <c r="G7" s="2">
        <v>0</v>
      </c>
      <c r="H7" s="2">
        <v>0</v>
      </c>
      <c r="I7" s="1">
        <v>0</v>
      </c>
      <c r="J7" s="3" t="s">
        <v>19</v>
      </c>
      <c r="K7" s="2" t="str">
        <f>J7*311.64</f>
        <v>0</v>
      </c>
      <c r="L7" s="5"/>
    </row>
    <row r="8" spans="1:12" customHeight="1" ht="105" outlineLevel="5">
      <c r="A8" s="1"/>
      <c r="B8" s="1">
        <v>832486</v>
      </c>
      <c r="C8" s="1" t="s">
        <v>24</v>
      </c>
      <c r="D8" s="1" t="s">
        <v>25</v>
      </c>
      <c r="E8" s="2" t="s">
        <v>26</v>
      </c>
      <c r="F8" s="2" t="s">
        <v>27</v>
      </c>
      <c r="G8" s="2">
        <v>10</v>
      </c>
      <c r="H8" s="2">
        <v>0</v>
      </c>
      <c r="I8" s="1">
        <v>0</v>
      </c>
      <c r="J8" s="3" t="s">
        <v>19</v>
      </c>
      <c r="K8" s="2" t="str">
        <f>J8*510.09</f>
        <v>0</v>
      </c>
      <c r="L8" s="5"/>
    </row>
    <row r="9" spans="1:12" customHeight="1" ht="105" outlineLevel="5">
      <c r="A9" s="1"/>
      <c r="B9" s="1">
        <v>832489</v>
      </c>
      <c r="C9" s="1" t="s">
        <v>28</v>
      </c>
      <c r="D9" s="1" t="s">
        <v>29</v>
      </c>
      <c r="E9" s="2" t="s">
        <v>30</v>
      </c>
      <c r="F9" s="2" t="s">
        <v>31</v>
      </c>
      <c r="G9" s="2">
        <v>1</v>
      </c>
      <c r="H9" s="2">
        <v>0</v>
      </c>
      <c r="I9" s="1">
        <v>0</v>
      </c>
      <c r="J9" s="3" t="s">
        <v>19</v>
      </c>
      <c r="K9" s="2" t="str">
        <f>J9*348.39</f>
        <v>0</v>
      </c>
      <c r="L9" s="5"/>
    </row>
    <row r="10" spans="1:12" customHeight="1" ht="105" outlineLevel="5">
      <c r="A10" s="1"/>
      <c r="B10" s="1">
        <v>832490</v>
      </c>
      <c r="C10" s="1" t="s">
        <v>32</v>
      </c>
      <c r="D10" s="1" t="s">
        <v>33</v>
      </c>
      <c r="E10" s="2" t="s">
        <v>34</v>
      </c>
      <c r="F10" s="2" t="s">
        <v>35</v>
      </c>
      <c r="G10" s="2">
        <v>0</v>
      </c>
      <c r="H10" s="2">
        <v>0</v>
      </c>
      <c r="I10" s="1">
        <v>0</v>
      </c>
      <c r="J10" s="3" t="s">
        <v>19</v>
      </c>
      <c r="K10" s="2" t="str">
        <f>J10*451.29</f>
        <v>0</v>
      </c>
      <c r="L10" s="5"/>
    </row>
    <row r="11" spans="1:12" customHeight="1" ht="105" outlineLevel="5">
      <c r="A11" s="1"/>
      <c r="B11" s="1">
        <v>832493</v>
      </c>
      <c r="C11" s="1" t="s">
        <v>36</v>
      </c>
      <c r="D11" s="1" t="s">
        <v>37</v>
      </c>
      <c r="E11" s="2" t="s">
        <v>38</v>
      </c>
      <c r="F11" s="2" t="s">
        <v>39</v>
      </c>
      <c r="G11" s="2">
        <v>0</v>
      </c>
      <c r="H11" s="2">
        <v>0</v>
      </c>
      <c r="I11" s="1">
        <v>0</v>
      </c>
      <c r="J11" s="3" t="s">
        <v>19</v>
      </c>
      <c r="K11" s="2" t="str">
        <f>J11*640.92</f>
        <v>0</v>
      </c>
      <c r="L11" s="5"/>
    </row>
    <row r="12" spans="1:12" customHeight="1" ht="105" outlineLevel="5">
      <c r="A12" s="1"/>
      <c r="B12" s="1">
        <v>819035</v>
      </c>
      <c r="C12" s="1" t="s">
        <v>40</v>
      </c>
      <c r="D12" s="1" t="s">
        <v>41</v>
      </c>
      <c r="E12" s="2" t="s">
        <v>42</v>
      </c>
      <c r="F12" s="2" t="s">
        <v>43</v>
      </c>
      <c r="G12" s="2">
        <v>8</v>
      </c>
      <c r="H12" s="2">
        <v>0</v>
      </c>
      <c r="I12" s="1">
        <v>0</v>
      </c>
      <c r="J12" s="3" t="s">
        <v>19</v>
      </c>
      <c r="K12" s="2" t="str">
        <f>J12*536.55</f>
        <v>0</v>
      </c>
      <c r="L12" s="5"/>
    </row>
    <row r="13" spans="1:12" customHeight="1" ht="105" outlineLevel="5">
      <c r="A13" s="1"/>
      <c r="B13" s="1">
        <v>819036</v>
      </c>
      <c r="C13" s="1" t="s">
        <v>44</v>
      </c>
      <c r="D13" s="1" t="s">
        <v>45</v>
      </c>
      <c r="E13" s="2" t="s">
        <v>46</v>
      </c>
      <c r="F13" s="2" t="s">
        <v>47</v>
      </c>
      <c r="G13" s="2">
        <v>3</v>
      </c>
      <c r="H13" s="2">
        <v>0</v>
      </c>
      <c r="I13" s="1">
        <v>0</v>
      </c>
      <c r="J13" s="3" t="s">
        <v>19</v>
      </c>
      <c r="K13" s="2" t="str">
        <f>J13*683.55</f>
        <v>0</v>
      </c>
      <c r="L13" s="5"/>
    </row>
    <row r="14" spans="1:12" customHeight="1" ht="105" outlineLevel="5">
      <c r="A14" s="1"/>
      <c r="B14" s="1">
        <v>819037</v>
      </c>
      <c r="C14" s="1" t="s">
        <v>48</v>
      </c>
      <c r="D14" s="1" t="s">
        <v>49</v>
      </c>
      <c r="E14" s="2" t="s">
        <v>50</v>
      </c>
      <c r="F14" s="2" t="s">
        <v>51</v>
      </c>
      <c r="G14" s="2">
        <v>0</v>
      </c>
      <c r="H14" s="2">
        <v>0</v>
      </c>
      <c r="I14" s="1">
        <v>0</v>
      </c>
      <c r="J14" s="3" t="s">
        <v>19</v>
      </c>
      <c r="K14" s="2" t="str">
        <f>J14*508.98</f>
        <v>0</v>
      </c>
      <c r="L14" s="5"/>
    </row>
    <row r="15" spans="1:12" customHeight="1" ht="105" outlineLevel="5">
      <c r="A15" s="1"/>
      <c r="B15" s="1">
        <v>819038</v>
      </c>
      <c r="C15" s="1" t="s">
        <v>52</v>
      </c>
      <c r="D15" s="1" t="s">
        <v>53</v>
      </c>
      <c r="E15" s="2" t="s">
        <v>54</v>
      </c>
      <c r="F15" s="2" t="s">
        <v>55</v>
      </c>
      <c r="G15" s="2" t="s">
        <v>18</v>
      </c>
      <c r="H15" s="2">
        <v>0</v>
      </c>
      <c r="I15" s="1">
        <v>0</v>
      </c>
      <c r="J15" s="3" t="s">
        <v>19</v>
      </c>
      <c r="K15" s="2" t="str">
        <f>J15*636.51</f>
        <v>0</v>
      </c>
      <c r="L15" s="5"/>
    </row>
    <row r="16" spans="1:12" customHeight="1" ht="105" outlineLevel="5">
      <c r="A16" s="1"/>
      <c r="B16" s="1">
        <v>825189</v>
      </c>
      <c r="C16" s="1" t="s">
        <v>56</v>
      </c>
      <c r="D16" s="1" t="s">
        <v>57</v>
      </c>
      <c r="E16" s="2" t="s">
        <v>58</v>
      </c>
      <c r="F16" s="2" t="s">
        <v>59</v>
      </c>
      <c r="G16" s="2" t="s">
        <v>18</v>
      </c>
      <c r="H16" s="2">
        <v>0</v>
      </c>
      <c r="I16" s="1">
        <v>0</v>
      </c>
      <c r="J16" s="3" t="s">
        <v>19</v>
      </c>
      <c r="K16" s="2" t="str">
        <f>J16*660.03</f>
        <v>0</v>
      </c>
      <c r="L16" s="5"/>
    </row>
    <row r="17" spans="1:12" customHeight="1" ht="105" outlineLevel="5">
      <c r="A17" s="1"/>
      <c r="B17" s="1">
        <v>825190</v>
      </c>
      <c r="C17" s="1" t="s">
        <v>60</v>
      </c>
      <c r="D17" s="1" t="s">
        <v>61</v>
      </c>
      <c r="E17" s="2" t="s">
        <v>62</v>
      </c>
      <c r="F17" s="2" t="s">
        <v>63</v>
      </c>
      <c r="G17" s="2" t="s">
        <v>64</v>
      </c>
      <c r="H17" s="2">
        <v>0</v>
      </c>
      <c r="I17" s="1">
        <v>0</v>
      </c>
      <c r="J17" s="3" t="s">
        <v>19</v>
      </c>
      <c r="K17" s="2" t="str">
        <f>J17*855.54</f>
        <v>0</v>
      </c>
      <c r="L17" s="5"/>
    </row>
    <row r="18" spans="1:12" customHeight="1" ht="105" outlineLevel="5">
      <c r="A18" s="1"/>
      <c r="B18" s="1">
        <v>825191</v>
      </c>
      <c r="C18" s="1" t="s">
        <v>65</v>
      </c>
      <c r="D18" s="1" t="s">
        <v>66</v>
      </c>
      <c r="E18" s="2" t="s">
        <v>67</v>
      </c>
      <c r="F18" s="2" t="s">
        <v>68</v>
      </c>
      <c r="G18" s="2" t="s">
        <v>18</v>
      </c>
      <c r="H18" s="2">
        <v>0</v>
      </c>
      <c r="I18" s="1">
        <v>0</v>
      </c>
      <c r="J18" s="3" t="s">
        <v>19</v>
      </c>
      <c r="K18" s="2" t="str">
        <f>J18*563.01</f>
        <v>0</v>
      </c>
      <c r="L18" s="5"/>
    </row>
    <row r="19" spans="1:12" customHeight="1" ht="105" outlineLevel="5">
      <c r="A19" s="1"/>
      <c r="B19" s="1">
        <v>825192</v>
      </c>
      <c r="C19" s="1" t="s">
        <v>69</v>
      </c>
      <c r="D19" s="1" t="s">
        <v>70</v>
      </c>
      <c r="E19" s="2" t="s">
        <v>71</v>
      </c>
      <c r="F19" s="2" t="s">
        <v>72</v>
      </c>
      <c r="G19" s="2">
        <v>10</v>
      </c>
      <c r="H19" s="2">
        <v>0</v>
      </c>
      <c r="I19" s="1">
        <v>0</v>
      </c>
      <c r="J19" s="3" t="s">
        <v>19</v>
      </c>
      <c r="K19" s="2" t="str">
        <f>J19*758.52</f>
        <v>0</v>
      </c>
      <c r="L19" s="5"/>
    </row>
    <row r="20" spans="1:12" customHeight="1" ht="105" outlineLevel="5">
      <c r="A20" s="1"/>
      <c r="B20" s="1">
        <v>826563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0</v>
      </c>
      <c r="H20" s="2">
        <v>0</v>
      </c>
      <c r="I20" s="1">
        <v>0</v>
      </c>
      <c r="J20" s="3" t="s">
        <v>19</v>
      </c>
      <c r="K20" s="2" t="str">
        <f>J20*799.68</f>
        <v>0</v>
      </c>
      <c r="L20" s="5"/>
    </row>
    <row r="21" spans="1:12" customHeight="1" ht="105" outlineLevel="5">
      <c r="A21" s="1"/>
      <c r="B21" s="1">
        <v>826565</v>
      </c>
      <c r="C21" s="1" t="s">
        <v>77</v>
      </c>
      <c r="D21" s="1" t="s">
        <v>78</v>
      </c>
      <c r="E21" s="2" t="s">
        <v>79</v>
      </c>
      <c r="F21" s="2" t="s">
        <v>80</v>
      </c>
      <c r="G21" s="2" t="s">
        <v>18</v>
      </c>
      <c r="H21" s="2">
        <v>0</v>
      </c>
      <c r="I21" s="1">
        <v>0</v>
      </c>
      <c r="J21" s="3" t="s">
        <v>19</v>
      </c>
      <c r="K21" s="2" t="str">
        <f>J21*846.72</f>
        <v>0</v>
      </c>
      <c r="L21" s="5"/>
    </row>
    <row r="22" spans="1:12" customHeight="1" ht="105" outlineLevel="5">
      <c r="A22" s="1"/>
      <c r="B22" s="1">
        <v>954071</v>
      </c>
      <c r="C22" s="1" t="s">
        <v>81</v>
      </c>
      <c r="D22" s="1" t="s">
        <v>82</v>
      </c>
      <c r="E22" s="2" t="s">
        <v>83</v>
      </c>
      <c r="F22" s="2" t="s">
        <v>84</v>
      </c>
      <c r="G22" s="2">
        <v>10</v>
      </c>
      <c r="H22" s="2">
        <v>0</v>
      </c>
      <c r="I22" s="1">
        <v>0</v>
      </c>
      <c r="J22" s="3" t="s">
        <v>19</v>
      </c>
      <c r="K22" s="2" t="str">
        <f>J22*513.03</f>
        <v>0</v>
      </c>
      <c r="L22" s="5"/>
    </row>
    <row r="23" spans="1:12" customHeight="1" ht="105" outlineLevel="5">
      <c r="A23" s="1"/>
      <c r="B23" s="1">
        <v>954072</v>
      </c>
      <c r="C23" s="1" t="s">
        <v>85</v>
      </c>
      <c r="D23" s="1" t="s">
        <v>86</v>
      </c>
      <c r="E23" s="2" t="s">
        <v>87</v>
      </c>
      <c r="F23" s="2" t="s">
        <v>84</v>
      </c>
      <c r="G23" s="2">
        <v>10</v>
      </c>
      <c r="H23" s="2">
        <v>0</v>
      </c>
      <c r="I23" s="1">
        <v>0</v>
      </c>
      <c r="J23" s="3" t="s">
        <v>19</v>
      </c>
      <c r="K23" s="2" t="str">
        <f>J23*513.03</f>
        <v>0</v>
      </c>
      <c r="L23" s="5"/>
    </row>
    <row r="24" spans="1:12" customHeight="1" ht="105" outlineLevel="5">
      <c r="A24" s="1"/>
      <c r="B24" s="1">
        <v>954075</v>
      </c>
      <c r="C24" s="1" t="s">
        <v>88</v>
      </c>
      <c r="D24" s="1" t="s">
        <v>89</v>
      </c>
      <c r="E24" s="2" t="s">
        <v>83</v>
      </c>
      <c r="F24" s="2" t="s">
        <v>90</v>
      </c>
      <c r="G24" s="2">
        <v>10</v>
      </c>
      <c r="H24" s="2">
        <v>0</v>
      </c>
      <c r="I24" s="1">
        <v>0</v>
      </c>
      <c r="J24" s="3" t="s">
        <v>19</v>
      </c>
      <c r="K24" s="2" t="str">
        <f>J24*620.34</f>
        <v>0</v>
      </c>
      <c r="L24" s="5"/>
    </row>
    <row r="25" spans="1:12" customHeight="1" ht="105" outlineLevel="5">
      <c r="A25" s="1"/>
      <c r="B25" s="1">
        <v>954076</v>
      </c>
      <c r="C25" s="1" t="s">
        <v>91</v>
      </c>
      <c r="D25" s="1" t="s">
        <v>92</v>
      </c>
      <c r="E25" s="2" t="s">
        <v>87</v>
      </c>
      <c r="F25" s="2" t="s">
        <v>90</v>
      </c>
      <c r="G25" s="2">
        <v>10</v>
      </c>
      <c r="H25" s="2">
        <v>0</v>
      </c>
      <c r="I25" s="1">
        <v>0</v>
      </c>
      <c r="J25" s="3" t="s">
        <v>19</v>
      </c>
      <c r="K25" s="2" t="str">
        <f>J25*620.34</f>
        <v>0</v>
      </c>
      <c r="L25" s="5"/>
    </row>
    <row r="26" spans="1:12" outlineLevel="3">
      <c r="A26" s="9" t="s">
        <v>93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</row>
    <row r="27" spans="1:12" customHeight="1" ht="105" outlineLevel="5">
      <c r="A27" s="1"/>
      <c r="B27" s="1">
        <v>832484</v>
      </c>
      <c r="C27" s="1" t="s">
        <v>94</v>
      </c>
      <c r="D27" s="1" t="s">
        <v>95</v>
      </c>
      <c r="E27" s="2" t="s">
        <v>96</v>
      </c>
      <c r="F27" s="2" t="s">
        <v>97</v>
      </c>
      <c r="G27" s="2" t="s">
        <v>18</v>
      </c>
      <c r="H27" s="2">
        <v>0</v>
      </c>
      <c r="I27" s="1">
        <v>0</v>
      </c>
      <c r="J27" s="3" t="s">
        <v>19</v>
      </c>
      <c r="K27" s="2" t="str">
        <f>J27*338.10</f>
        <v>0</v>
      </c>
      <c r="L27" s="5"/>
    </row>
    <row r="28" spans="1:12" customHeight="1" ht="105" outlineLevel="5">
      <c r="A28" s="1"/>
      <c r="B28" s="1">
        <v>832487</v>
      </c>
      <c r="C28" s="1" t="s">
        <v>98</v>
      </c>
      <c r="D28" s="1" t="s">
        <v>99</v>
      </c>
      <c r="E28" s="2" t="s">
        <v>100</v>
      </c>
      <c r="F28" s="2" t="s">
        <v>101</v>
      </c>
      <c r="G28" s="2">
        <v>0</v>
      </c>
      <c r="H28" s="2">
        <v>0</v>
      </c>
      <c r="I28" s="1">
        <v>0</v>
      </c>
      <c r="J28" s="3" t="s">
        <v>19</v>
      </c>
      <c r="K28" s="2" t="str">
        <f>J28*280.77</f>
        <v>0</v>
      </c>
      <c r="L28" s="5"/>
    </row>
    <row r="29" spans="1:12" customHeight="1" ht="105" outlineLevel="5">
      <c r="A29" s="1"/>
      <c r="B29" s="1">
        <v>832488</v>
      </c>
      <c r="C29" s="1" t="s">
        <v>102</v>
      </c>
      <c r="D29" s="1" t="s">
        <v>103</v>
      </c>
      <c r="E29" s="2" t="s">
        <v>104</v>
      </c>
      <c r="F29" s="2" t="s">
        <v>105</v>
      </c>
      <c r="G29" s="2" t="s">
        <v>18</v>
      </c>
      <c r="H29" s="2">
        <v>0</v>
      </c>
      <c r="I29" s="1">
        <v>0</v>
      </c>
      <c r="J29" s="3" t="s">
        <v>19</v>
      </c>
      <c r="K29" s="2" t="str">
        <f>J29*480.69</f>
        <v>0</v>
      </c>
      <c r="L29" s="5"/>
    </row>
    <row r="30" spans="1:12" customHeight="1" ht="105" outlineLevel="5">
      <c r="A30" s="1"/>
      <c r="B30" s="1">
        <v>832491</v>
      </c>
      <c r="C30" s="1" t="s">
        <v>106</v>
      </c>
      <c r="D30" s="1" t="s">
        <v>107</v>
      </c>
      <c r="E30" s="2" t="s">
        <v>108</v>
      </c>
      <c r="F30" s="2" t="s">
        <v>109</v>
      </c>
      <c r="G30" s="2">
        <v>0</v>
      </c>
      <c r="H30" s="2">
        <v>0</v>
      </c>
      <c r="I30" s="1">
        <v>0</v>
      </c>
      <c r="J30" s="3" t="s">
        <v>19</v>
      </c>
      <c r="K30" s="2" t="str">
        <f>J30*335.16</f>
        <v>0</v>
      </c>
      <c r="L30" s="5"/>
    </row>
    <row r="31" spans="1:12" customHeight="1" ht="105" outlineLevel="5">
      <c r="A31" s="1"/>
      <c r="B31" s="1">
        <v>832492</v>
      </c>
      <c r="C31" s="1" t="s">
        <v>110</v>
      </c>
      <c r="D31" s="1" t="s">
        <v>111</v>
      </c>
      <c r="E31" s="2" t="s">
        <v>112</v>
      </c>
      <c r="F31" s="2" t="s">
        <v>113</v>
      </c>
      <c r="G31" s="2">
        <v>0</v>
      </c>
      <c r="H31" s="2">
        <v>0</v>
      </c>
      <c r="I31" s="1">
        <v>0</v>
      </c>
      <c r="J31" s="3" t="s">
        <v>19</v>
      </c>
      <c r="K31" s="2" t="str">
        <f>J31*0.00</f>
        <v>0</v>
      </c>
      <c r="L31" s="5"/>
    </row>
    <row r="32" spans="1:12" customHeight="1" ht="105" outlineLevel="5">
      <c r="A32" s="1"/>
      <c r="B32" s="1">
        <v>819039</v>
      </c>
      <c r="C32" s="1" t="s">
        <v>114</v>
      </c>
      <c r="D32" s="1" t="s">
        <v>115</v>
      </c>
      <c r="E32" s="2" t="s">
        <v>116</v>
      </c>
      <c r="F32" s="2" t="s">
        <v>117</v>
      </c>
      <c r="G32" s="2" t="s">
        <v>18</v>
      </c>
      <c r="H32" s="2">
        <v>0</v>
      </c>
      <c r="I32" s="1">
        <v>0</v>
      </c>
      <c r="J32" s="3" t="s">
        <v>19</v>
      </c>
      <c r="K32" s="2" t="str">
        <f>J32*471.87</f>
        <v>0</v>
      </c>
      <c r="L32" s="5"/>
    </row>
    <row r="33" spans="1:12" customHeight="1" ht="105" outlineLevel="5">
      <c r="A33" s="1"/>
      <c r="B33" s="1">
        <v>819040</v>
      </c>
      <c r="C33" s="1" t="s">
        <v>118</v>
      </c>
      <c r="D33" s="1" t="s">
        <v>119</v>
      </c>
      <c r="E33" s="2" t="s">
        <v>120</v>
      </c>
      <c r="F33" s="2" t="s">
        <v>121</v>
      </c>
      <c r="G33" s="2" t="s">
        <v>18</v>
      </c>
      <c r="H33" s="2">
        <v>0</v>
      </c>
      <c r="I33" s="1">
        <v>0</v>
      </c>
      <c r="J33" s="3" t="s">
        <v>19</v>
      </c>
      <c r="K33" s="2" t="str">
        <f>J33*624.75</f>
        <v>0</v>
      </c>
      <c r="L33" s="5"/>
    </row>
    <row r="34" spans="1:12" customHeight="1" ht="105" outlineLevel="5">
      <c r="A34" s="1"/>
      <c r="B34" s="1">
        <v>819041</v>
      </c>
      <c r="C34" s="1" t="s">
        <v>122</v>
      </c>
      <c r="D34" s="1" t="s">
        <v>123</v>
      </c>
      <c r="E34" s="2" t="s">
        <v>124</v>
      </c>
      <c r="F34" s="2" t="s">
        <v>125</v>
      </c>
      <c r="G34" s="2" t="s">
        <v>18</v>
      </c>
      <c r="H34" s="2">
        <v>0</v>
      </c>
      <c r="I34" s="1">
        <v>0</v>
      </c>
      <c r="J34" s="3" t="s">
        <v>19</v>
      </c>
      <c r="K34" s="2" t="str">
        <f>J34*427.77</f>
        <v>0</v>
      </c>
      <c r="L34" s="5"/>
    </row>
    <row r="35" spans="1:12" customHeight="1" ht="105" outlineLevel="5">
      <c r="A35" s="1"/>
      <c r="B35" s="1">
        <v>819042</v>
      </c>
      <c r="C35" s="1" t="s">
        <v>126</v>
      </c>
      <c r="D35" s="1" t="s">
        <v>127</v>
      </c>
      <c r="E35" s="2" t="s">
        <v>128</v>
      </c>
      <c r="F35" s="2" t="s">
        <v>129</v>
      </c>
      <c r="G35" s="2" t="s">
        <v>18</v>
      </c>
      <c r="H35" s="2">
        <v>0</v>
      </c>
      <c r="I35" s="1">
        <v>0</v>
      </c>
      <c r="J35" s="3" t="s">
        <v>19</v>
      </c>
      <c r="K35" s="2" t="str">
        <f>J35*593.88</f>
        <v>0</v>
      </c>
      <c r="L35" s="5"/>
    </row>
    <row r="36" spans="1:12" customHeight="1" ht="105" outlineLevel="5">
      <c r="A36" s="1"/>
      <c r="B36" s="1">
        <v>825193</v>
      </c>
      <c r="C36" s="1" t="s">
        <v>130</v>
      </c>
      <c r="D36" s="1" t="s">
        <v>131</v>
      </c>
      <c r="E36" s="2" t="s">
        <v>132</v>
      </c>
      <c r="F36" s="2" t="s">
        <v>133</v>
      </c>
      <c r="G36" s="2" t="s">
        <v>18</v>
      </c>
      <c r="H36" s="2">
        <v>0</v>
      </c>
      <c r="I36" s="1">
        <v>0</v>
      </c>
      <c r="J36" s="3" t="s">
        <v>19</v>
      </c>
      <c r="K36" s="2" t="str">
        <f>J36*607.11</f>
        <v>0</v>
      </c>
      <c r="L36" s="5"/>
    </row>
    <row r="37" spans="1:12" customHeight="1" ht="105" outlineLevel="5">
      <c r="A37" s="1"/>
      <c r="B37" s="1">
        <v>825194</v>
      </c>
      <c r="C37" s="1" t="s">
        <v>134</v>
      </c>
      <c r="D37" s="1" t="s">
        <v>135</v>
      </c>
      <c r="E37" s="2" t="s">
        <v>136</v>
      </c>
      <c r="F37" s="2" t="s">
        <v>137</v>
      </c>
      <c r="G37" s="2">
        <v>10</v>
      </c>
      <c r="H37" s="2">
        <v>0</v>
      </c>
      <c r="I37" s="1">
        <v>0</v>
      </c>
      <c r="J37" s="3" t="s">
        <v>19</v>
      </c>
      <c r="K37" s="2" t="str">
        <f>J37*805.56</f>
        <v>0</v>
      </c>
      <c r="L37" s="5"/>
    </row>
    <row r="38" spans="1:12" customHeight="1" ht="105" outlineLevel="5">
      <c r="A38" s="1"/>
      <c r="B38" s="1">
        <v>825195</v>
      </c>
      <c r="C38" s="1" t="s">
        <v>138</v>
      </c>
      <c r="D38" s="1" t="s">
        <v>139</v>
      </c>
      <c r="E38" s="2" t="s">
        <v>140</v>
      </c>
      <c r="F38" s="2" t="s">
        <v>141</v>
      </c>
      <c r="G38" s="2" t="s">
        <v>18</v>
      </c>
      <c r="H38" s="2">
        <v>0</v>
      </c>
      <c r="I38" s="1">
        <v>0</v>
      </c>
      <c r="J38" s="3" t="s">
        <v>19</v>
      </c>
      <c r="K38" s="2" t="str">
        <f>J38*557.13</f>
        <v>0</v>
      </c>
      <c r="L38" s="5"/>
    </row>
    <row r="39" spans="1:12" customHeight="1" ht="105" outlineLevel="5">
      <c r="A39" s="1"/>
      <c r="B39" s="1">
        <v>825196</v>
      </c>
      <c r="C39" s="1" t="s">
        <v>142</v>
      </c>
      <c r="D39" s="1" t="s">
        <v>143</v>
      </c>
      <c r="E39" s="2" t="s">
        <v>144</v>
      </c>
      <c r="F39" s="2" t="s">
        <v>145</v>
      </c>
      <c r="G39" s="2" t="s">
        <v>18</v>
      </c>
      <c r="H39" s="2">
        <v>0</v>
      </c>
      <c r="I39" s="1">
        <v>0</v>
      </c>
      <c r="J39" s="3" t="s">
        <v>19</v>
      </c>
      <c r="K39" s="2" t="str">
        <f>J39*735.00</f>
        <v>0</v>
      </c>
      <c r="L39" s="5"/>
    </row>
    <row r="40" spans="1:12" customHeight="1" ht="105" outlineLevel="5">
      <c r="A40" s="1"/>
      <c r="B40" s="1">
        <v>826564</v>
      </c>
      <c r="C40" s="1" t="s">
        <v>146</v>
      </c>
      <c r="D40" s="1" t="s">
        <v>147</v>
      </c>
      <c r="E40" s="2" t="s">
        <v>148</v>
      </c>
      <c r="F40" s="2" t="s">
        <v>149</v>
      </c>
      <c r="G40" s="2">
        <v>2</v>
      </c>
      <c r="H40" s="2">
        <v>0</v>
      </c>
      <c r="I40" s="1">
        <v>0</v>
      </c>
      <c r="J40" s="3" t="s">
        <v>19</v>
      </c>
      <c r="K40" s="2" t="str">
        <f>J40*765.87</f>
        <v>0</v>
      </c>
      <c r="L40" s="5"/>
    </row>
    <row r="41" spans="1:12" customHeight="1" ht="105" outlineLevel="5">
      <c r="A41" s="1"/>
      <c r="B41" s="1">
        <v>826566</v>
      </c>
      <c r="C41" s="1" t="s">
        <v>150</v>
      </c>
      <c r="D41" s="1" t="s">
        <v>151</v>
      </c>
      <c r="E41" s="2" t="s">
        <v>148</v>
      </c>
      <c r="F41" s="2" t="s">
        <v>152</v>
      </c>
      <c r="G41" s="2">
        <v>2</v>
      </c>
      <c r="H41" s="2">
        <v>0</v>
      </c>
      <c r="I41" s="1">
        <v>0</v>
      </c>
      <c r="J41" s="3" t="s">
        <v>19</v>
      </c>
      <c r="K41" s="2" t="str">
        <f>J41*821.73</f>
        <v>0</v>
      </c>
      <c r="L41" s="5"/>
    </row>
    <row r="42" spans="1:12" customHeight="1" ht="105" outlineLevel="5">
      <c r="A42" s="1"/>
      <c r="B42" s="1">
        <v>954073</v>
      </c>
      <c r="C42" s="1" t="s">
        <v>153</v>
      </c>
      <c r="D42" s="1" t="s">
        <v>154</v>
      </c>
      <c r="E42" s="2" t="s">
        <v>155</v>
      </c>
      <c r="F42" s="2" t="s">
        <v>156</v>
      </c>
      <c r="G42" s="2" t="s">
        <v>18</v>
      </c>
      <c r="H42" s="2">
        <v>0</v>
      </c>
      <c r="I42" s="1">
        <v>0</v>
      </c>
      <c r="J42" s="3" t="s">
        <v>19</v>
      </c>
      <c r="K42" s="2" t="str">
        <f>J42*457.17</f>
        <v>0</v>
      </c>
      <c r="L42" s="5"/>
    </row>
    <row r="43" spans="1:12" customHeight="1" ht="105" outlineLevel="5">
      <c r="A43" s="1"/>
      <c r="B43" s="1">
        <v>955695</v>
      </c>
      <c r="C43" s="1" t="s">
        <v>157</v>
      </c>
      <c r="D43" s="1" t="s">
        <v>158</v>
      </c>
      <c r="E43" s="2" t="s">
        <v>159</v>
      </c>
      <c r="F43" s="2" t="s">
        <v>156</v>
      </c>
      <c r="G43" s="2" t="s">
        <v>160</v>
      </c>
      <c r="H43" s="2">
        <v>0</v>
      </c>
      <c r="I43" s="1">
        <v>0</v>
      </c>
      <c r="J43" s="3" t="s">
        <v>19</v>
      </c>
      <c r="K43" s="2" t="str">
        <f>J43*457.17</f>
        <v>0</v>
      </c>
      <c r="L4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26:K2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2026-04-20T18:27:41+03:00</dcterms:created>
  <dcterms:modified xsi:type="dcterms:W3CDTF">2026-04-20T18:27:41+03:00</dcterms:modified>
  <dc:title>Untitled Spreadsheet</dc:title>
  <dc:description/>
  <dc:subject/>
  <cp:keywords/>
  <cp:category/>
</cp:coreProperties>
</file>