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<sst xmlns="http://schemas.openxmlformats.org/spreadsheetml/2006/main" uniqueCount="164">
  <si>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</si>
  <si>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</si>
  <si>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</si>
  <si>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</si>
  <si>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</si>
  <si>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</si>
  <si>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</si>
  <si>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</si>
  <si>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</si>
  <si>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</si>
  <si>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Арматура регулирующая для радиаторов</t>
  </si>
  <si>
    <t>Термостатическая регулирующая арматура</t>
  </si>
  <si>
    <t>Термостатическая арматура VALTEC</t>
  </si>
  <si>
    <t>Клапана термостатические VALTEC</t>
  </si>
  <si>
    <t>VLC-612011</t>
  </si>
  <si>
    <t>VT.031.N.04</t>
  </si>
  <si>
    <t>Клапан термостатический для рад. угловой 1/2" (10 /80шт)</t>
  </si>
  <si>
    <t>1 541.00 руб.</t>
  </si>
  <si>
    <t>&gt;100</t>
  </si>
  <si>
    <t>шт</t>
  </si>
  <si>
    <t>VLC-612012</t>
  </si>
  <si>
    <t>VT.031.N.05</t>
  </si>
  <si>
    <t>Клапан термостатический для рад. угловой 3/4" (10 /80шт)</t>
  </si>
  <si>
    <t>2 239.00 руб.</t>
  </si>
  <si>
    <t>&gt;10</t>
  </si>
  <si>
    <t>VLC-612013</t>
  </si>
  <si>
    <t>VT.031.NR.04</t>
  </si>
  <si>
    <t>Клапан термостатический для рад. угловой 1/2"  (с доп. уплотнением)  (15 /60шт)</t>
  </si>
  <si>
    <t>1 011.00 руб.</t>
  </si>
  <si>
    <t>VLC-612014</t>
  </si>
  <si>
    <t>VT.031.NER.04</t>
  </si>
  <si>
    <t>Клапан термостатический для рад. угловой (с доп. уплотнением) 1/2" * Евроконус</t>
  </si>
  <si>
    <t>1 038.00 руб.</t>
  </si>
  <si>
    <t>&gt;50</t>
  </si>
  <si>
    <t>VLC-612015</t>
  </si>
  <si>
    <t>VT.032.N.04</t>
  </si>
  <si>
    <t>Клапан термостатический для рад. прямой 1/2"   (10 /80шт)</t>
  </si>
  <si>
    <t>1 673.00 руб.</t>
  </si>
  <si>
    <t>&gt;1000</t>
  </si>
  <si>
    <t>VLC-612016</t>
  </si>
  <si>
    <t>VT.032.N.05</t>
  </si>
  <si>
    <t>Клапан термостатический для рад. прямой 3/4" (10 /80шт)</t>
  </si>
  <si>
    <t>2 304.00 руб.</t>
  </si>
  <si>
    <t>&gt;500</t>
  </si>
  <si>
    <t>VLC-612017</t>
  </si>
  <si>
    <t>VT.032.NR.04</t>
  </si>
  <si>
    <t>Клапан термостатический для рад. прямой 1/2"  (с доп. уплотнением) (15 /60шт)</t>
  </si>
  <si>
    <t>1 051.00 руб.</t>
  </si>
  <si>
    <t>VLC-612018</t>
  </si>
  <si>
    <t>VT.032.NER.04</t>
  </si>
  <si>
    <t>Клапан термостатический для рад. прямой (с доп. уплотнением) 1/2" * Евроконус</t>
  </si>
  <si>
    <t>1 059.00 руб.</t>
  </si>
  <si>
    <t>VLC-612019</t>
  </si>
  <si>
    <t>VT.033.N.04</t>
  </si>
  <si>
    <t>Клапан термост-ий повышенной пропускной спос-ти угл., 1/2"  (8 /96шт)</t>
  </si>
  <si>
    <t>1 293.00 руб.</t>
  </si>
  <si>
    <t>VLC-612020</t>
  </si>
  <si>
    <t>VT.033.N.05</t>
  </si>
  <si>
    <t>Клапан термост-ий повышенной пропускной спос-ти угл., 3/4"  (4 /64шт)</t>
  </si>
  <si>
    <t>2 097.00 руб.</t>
  </si>
  <si>
    <t>&gt;25</t>
  </si>
  <si>
    <t>VLC-612021</t>
  </si>
  <si>
    <t>VT.034.N.04</t>
  </si>
  <si>
    <t>Клапан термост-ий повышенной пропускной спос-ти прям., 1/2"  (8 /96шт)</t>
  </si>
  <si>
    <t>1 428.00 руб.</t>
  </si>
  <si>
    <t>VLC-612022</t>
  </si>
  <si>
    <t>VT.034.N.05</t>
  </si>
  <si>
    <t>Клапан термост-ий повышенной пропускной спос-ти прям., 3/4"  (5 /60шт)</t>
  </si>
  <si>
    <t>2 364.00 руб.</t>
  </si>
  <si>
    <t>VLC-612023</t>
  </si>
  <si>
    <t>VT.035.L.04</t>
  </si>
  <si>
    <t>Клапан термост-ий под приварку лев.  (5 /36шт)</t>
  </si>
  <si>
    <t>1 002.00 руб.</t>
  </si>
  <si>
    <t>VLC-612024</t>
  </si>
  <si>
    <t>VT.035.R.04</t>
  </si>
  <si>
    <t>Клапан термост-ий под приварку прав.  (5 /36шт)</t>
  </si>
  <si>
    <t>VLC-612025</t>
  </si>
  <si>
    <t>VT.037.N.04</t>
  </si>
  <si>
    <t>Клапан термостатический для радиатора угловой с преднастройкой (KV 0,1-0,6) 1/2" (10 /80шт)</t>
  </si>
  <si>
    <t>1 783.00 руб.</t>
  </si>
  <si>
    <t>VLC-612026</t>
  </si>
  <si>
    <t>VT.037.N.05</t>
  </si>
  <si>
    <t>Клапан термостатический для радиатора угловой с преднастройкой (KV 0,1-0,6) 3/4"  (10 /80шт)</t>
  </si>
  <si>
    <t>2 357.00 руб.</t>
  </si>
  <si>
    <t>VLC-612027</t>
  </si>
  <si>
    <t>VT.038.N.04</t>
  </si>
  <si>
    <t>Клапан термостатический для радиатора прямой с преднастройкой (KV 0,1-0,6) 1/2" (10 /80шт)</t>
  </si>
  <si>
    <t>1 963.00 руб.</t>
  </si>
  <si>
    <t>VLC-612028</t>
  </si>
  <si>
    <t>VT.038.N.05</t>
  </si>
  <si>
    <t>Клапан термостатический для радиатора прямой с преднастройкой (KV 0,1-0,6) 3/4" (10 /80шт)</t>
  </si>
  <si>
    <t>2 510.00 руб.</t>
  </si>
  <si>
    <t>VLC-612033</t>
  </si>
  <si>
    <t>VT.049.NE.04</t>
  </si>
  <si>
    <t>Клапан термост-ий для рад. угл-ой. с ОСЕВЫМ управл, предварительной настройкой, воздухоотводчиком Ев</t>
  </si>
  <si>
    <t>0.00 руб.</t>
  </si>
  <si>
    <t>VLC-612034</t>
  </si>
  <si>
    <t>VT.179.N.04</t>
  </si>
  <si>
    <t>Клапан термостатический для радиатора угловой с ОСЕВЫМ управлением 1/2" (10 /80шт)</t>
  </si>
  <si>
    <t>1 935.00 руб.</t>
  </si>
  <si>
    <t>VLC-612038</t>
  </si>
  <si>
    <t>VT.180.NER.04</t>
  </si>
  <si>
    <t>Клапан термост-ий с преднастр-ой ОСЕВОЙ (с доп. уплотн.), 1/2" с перех. на "евроконус"</t>
  </si>
  <si>
    <t>VLC-900441</t>
  </si>
  <si>
    <t>VT.PTV.30.0</t>
  </si>
  <si>
    <t>Запирающий латунный колпачок для термостатического клапана</t>
  </si>
  <si>
    <t>277.00 руб.</t>
  </si>
  <si>
    <t>VLC-901141</t>
  </si>
  <si>
    <t>VT.179.NRC.04</t>
  </si>
  <si>
    <t>Клапан радиаторный осевой с преднастройкой  DN15,  1/2 "</t>
  </si>
  <si>
    <t>1 043.00 руб.</t>
  </si>
  <si>
    <t>VLC-901142</t>
  </si>
  <si>
    <t>VT.037.NRC.04</t>
  </si>
  <si>
    <t>Клапан радиаторный угловой с преднастройкой DN15, 1/2 "</t>
  </si>
  <si>
    <t>924.00 руб.</t>
  </si>
  <si>
    <t>VLC-901143</t>
  </si>
  <si>
    <t>VT.038.NRC.04</t>
  </si>
  <si>
    <t>Клапан радиаторный прямой с преднастройкой DN15, 1/2 "</t>
  </si>
  <si>
    <t>978.00 руб.</t>
  </si>
  <si>
    <t>Комплекты термостатические VALTEC</t>
  </si>
  <si>
    <t>VLC-612029</t>
  </si>
  <si>
    <t>VT.045.N.04</t>
  </si>
  <si>
    <t>Комплект терморег-го оборуд-я д/рад., угловой 1/2" (термост-ая головка, термостат-й клапан, запорный</t>
  </si>
  <si>
    <t>2 542.00 руб.</t>
  </si>
  <si>
    <t>VLC-612030</t>
  </si>
  <si>
    <t>VT.046.N.04</t>
  </si>
  <si>
    <t>Комплект терморег-го оборуд-я д/рад., прямой 1/2" (термост-ая головка, термостат-й клапан, запорный</t>
  </si>
  <si>
    <t>2 855.00 руб.</t>
  </si>
  <si>
    <t>VLC-612031</t>
  </si>
  <si>
    <t>VT.047.N.04</t>
  </si>
  <si>
    <t>Клапан с термостатической головкой для рад. угловой 1/2"  (1 /22шт)</t>
  </si>
  <si>
    <t>1 702.00 руб.</t>
  </si>
  <si>
    <t>VLC-612032</t>
  </si>
  <si>
    <t>VT.048.N.04</t>
  </si>
  <si>
    <t>Клапан с термостатической головкой для рад. прямой 1/2"  (1 /22шт)</t>
  </si>
  <si>
    <t>1 627.00 руб.</t>
  </si>
  <si>
    <t>VLC-612039</t>
  </si>
  <si>
    <t>VT.045.NER.04</t>
  </si>
  <si>
    <t>Компл. термор-го оборуд-я д/рад., угл., 1/2" с перех. на "евроконус" (терм.головка,терм.клап.,зап.кл</t>
  </si>
  <si>
    <t>2 436.00 руб.</t>
  </si>
  <si>
    <t>VLC-612040</t>
  </si>
  <si>
    <t>VT.046.NER.04</t>
  </si>
  <si>
    <t>Компл. термор-го оборуд-я д/рад., прям., 1/2" с перех. на "евроконус" (терм.головка,терм.клап.,зап.к</t>
  </si>
  <si>
    <t>2 238.00 руб.</t>
  </si>
  <si>
    <t>VLC-901144</t>
  </si>
  <si>
    <t>VT.045.BR.04</t>
  </si>
  <si>
    <t>Комплект терморегулирующего оборудования для радиатора угловой (черный) DN15, 1/2"</t>
  </si>
  <si>
    <t>2 490.00 руб.</t>
  </si>
  <si>
    <t>VLC-901145</t>
  </si>
  <si>
    <t>VT.045.GR.04</t>
  </si>
  <si>
    <t>Комплект терморегулирующего оборудования для радиатора угловой (серый) DN15, 1/2"</t>
  </si>
  <si>
    <t>VLC-901146</t>
  </si>
  <si>
    <t>VT.045.WR.04</t>
  </si>
  <si>
    <t>Комплект терморегулирующего оборудования для радиатора угловой (белый) DN15, 1/2"</t>
  </si>
  <si>
    <t>VLC-901147</t>
  </si>
  <si>
    <t>VT.046.BR.04</t>
  </si>
  <si>
    <t>Комплект терморегулирующего оборудования для радиатора прямой (черный) DN15, 1/2"</t>
  </si>
  <si>
    <t>2 608.00 руб.</t>
  </si>
  <si>
    <t>VLC-901148</t>
  </si>
  <si>
    <t>VT.046.GR.04</t>
  </si>
  <si>
    <t>Комплект терморегулирующего оборудования для радиатора прямой (серый) DN15, 1/2"</t>
  </si>
  <si>
    <t>VLC-901149</t>
  </si>
  <si>
    <t>VT.046.WR.04</t>
  </si>
  <si>
    <t>Комплект терморегулирующего оборудования для радиатора прямой (белый) DN15, 1/2"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</si>
</sst>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a41baf1_86a5_11e9_8101_003048fd731b_573396ea_f953_11e9_810b_003048fd731b1.jpeg"/><Relationship Id="rId2" Type="http://schemas.openxmlformats.org/officeDocument/2006/relationships/image" Target="../media/8a41baf5_86a5_11e9_8101_003048fd731b_573396eb_f953_11e9_810b_003048fd731b2.jpeg"/><Relationship Id="rId3" Type="http://schemas.openxmlformats.org/officeDocument/2006/relationships/image" Target="../media/8a41baf9_86a5_11e9_8101_003048fd731b_573396ec_f953_11e9_810b_003048fd731b3.jpeg"/><Relationship Id="rId4" Type="http://schemas.openxmlformats.org/officeDocument/2006/relationships/image" Target="../media/8a41bafd_86a5_11e9_8101_003048fd731b_573396ed_f953_11e9_810b_003048fd731b4.jpeg"/><Relationship Id="rId5" Type="http://schemas.openxmlformats.org/officeDocument/2006/relationships/image" Target="../media/8a41bb01_86a5_11e9_8101_003048fd731b_573396ee_f953_11e9_810b_003048fd731b5.jpeg"/><Relationship Id="rId6" Type="http://schemas.openxmlformats.org/officeDocument/2006/relationships/image" Target="../media/90d551f3_86a5_11e9_8101_003048fd731b_573396ef_f953_11e9_810b_003048fd731b6.jpeg"/><Relationship Id="rId7" Type="http://schemas.openxmlformats.org/officeDocument/2006/relationships/image" Target="../media/90d551f7_86a5_11e9_8101_003048fd731b_573396f0_f953_11e9_810b_003048fd731b7.jpeg"/><Relationship Id="rId8" Type="http://schemas.openxmlformats.org/officeDocument/2006/relationships/image" Target="../media/90d551fb_86a5_11e9_8101_003048fd731b_573396f1_f953_11e9_810b_003048fd731b8.jpeg"/><Relationship Id="rId9" Type="http://schemas.openxmlformats.org/officeDocument/2006/relationships/image" Target="../media/90d551ff_86a5_11e9_8101_003048fd731b_573396f2_f953_11e9_810b_003048fd731b9.jpeg"/><Relationship Id="rId10" Type="http://schemas.openxmlformats.org/officeDocument/2006/relationships/image" Target="../media/90d55203_86a5_11e9_8101_003048fd731b_573396f3_f953_11e9_810b_003048fd731b10.jpeg"/><Relationship Id="rId11" Type="http://schemas.openxmlformats.org/officeDocument/2006/relationships/image" Target="../media/90d55207_86a5_11e9_8101_003048fd731b_573396f4_f953_11e9_810b_003048fd731b11.jpeg"/><Relationship Id="rId12" Type="http://schemas.openxmlformats.org/officeDocument/2006/relationships/image" Target="../media/90d5520b_86a5_11e9_8101_003048fd731b_573396f5_f953_11e9_810b_003048fd731b12.jpeg"/><Relationship Id="rId13" Type="http://schemas.openxmlformats.org/officeDocument/2006/relationships/image" Target="../media/90d5520f_86a5_11e9_8101_003048fd731b_573396f6_f953_11e9_810b_003048fd731b13.jpeg"/><Relationship Id="rId14" Type="http://schemas.openxmlformats.org/officeDocument/2006/relationships/image" Target="../media/90d55213_86a5_11e9_8101_003048fd731b_573396f7_f953_11e9_810b_003048fd731b14.jpeg"/><Relationship Id="rId15" Type="http://schemas.openxmlformats.org/officeDocument/2006/relationships/image" Target="../media/90d55217_86a5_11e9_8101_003048fd731b_573396f8_f953_11e9_810b_003048fd731b15.jpeg"/><Relationship Id="rId16" Type="http://schemas.openxmlformats.org/officeDocument/2006/relationships/image" Target="../media/90d5521b_86a5_11e9_8101_003048fd731b_573396f9_f953_11e9_810b_003048fd731b16.jpeg"/><Relationship Id="rId17" Type="http://schemas.openxmlformats.org/officeDocument/2006/relationships/image" Target="../media/90d5521f_86a5_11e9_8101_003048fd731b_573396fa_f953_11e9_810b_003048fd731b17.jpeg"/><Relationship Id="rId18" Type="http://schemas.openxmlformats.org/officeDocument/2006/relationships/image" Target="../media/90d55223_86a5_11e9_8101_003048fd731b_573396fb_f953_11e9_810b_003048fd731b18.jpeg"/><Relationship Id="rId19" Type="http://schemas.openxmlformats.org/officeDocument/2006/relationships/image" Target="../media/90d55233_86a5_11e9_8101_003048fd731b_57339700_f953_11e9_810b_003048fd731b19.jpeg"/><Relationship Id="rId20" Type="http://schemas.openxmlformats.org/officeDocument/2006/relationships/image" Target="../media/90d55236_86a5_11e9_8101_003048fd731b_57339701_f953_11e9_810b_003048fd731b20.jpeg"/><Relationship Id="rId21" Type="http://schemas.openxmlformats.org/officeDocument/2006/relationships/image" Target="../media/4687ac33_ffbc_11e9_810b_003048fd731b_e24a3642_518a_11ea_810f_003048fd731b21.jpeg"/><Relationship Id="rId22" Type="http://schemas.openxmlformats.org/officeDocument/2006/relationships/image" Target="../media/02a66c50_db0d_11ec_a2a2_00259070b487_cfd40f38_a580_11ee_a526_047c1617b14322.jpeg"/><Relationship Id="rId23" Type="http://schemas.openxmlformats.org/officeDocument/2006/relationships/image" Target="../media/04d7bccf_b9bb_11f0_a7f3_047c1617b143_cc52d92d_c375_11f0_a800_047c1617b14323.jpeg"/><Relationship Id="rId24" Type="http://schemas.openxmlformats.org/officeDocument/2006/relationships/image" Target="../media/04d7bcd1_b9bb_11f0_a7f3_047c1617b143_cc52d935_c375_11f0_a800_047c1617b14324.jpeg"/><Relationship Id="rId25" Type="http://schemas.openxmlformats.org/officeDocument/2006/relationships/image" Target="../media/04d7bcd3_b9bb_11f0_a7f3_047c1617b143_cc52d931_c375_11f0_a800_047c1617b14325.jpeg"/><Relationship Id="rId26" Type="http://schemas.openxmlformats.org/officeDocument/2006/relationships/image" Target="../media/90d55227_86a5_11e9_8101_003048fd731b_573396fc_f953_11e9_810b_003048fd731b26.jpeg"/><Relationship Id="rId27" Type="http://schemas.openxmlformats.org/officeDocument/2006/relationships/image" Target="../media/90d5522a_86a5_11e9_8101_003048fd731b_573396fd_f953_11e9_810b_003048fd731b27.jpeg"/><Relationship Id="rId28" Type="http://schemas.openxmlformats.org/officeDocument/2006/relationships/image" Target="../media/90d5522d_86a5_11e9_8101_003048fd731b_573396fe_f953_11e9_810b_003048fd731b28.jpeg"/><Relationship Id="rId29" Type="http://schemas.openxmlformats.org/officeDocument/2006/relationships/image" Target="../media/90d55230_86a5_11e9_8101_003048fd731b_573396ff_f953_11e9_810b_003048fd731b29.jpeg"/><Relationship Id="rId30" Type="http://schemas.openxmlformats.org/officeDocument/2006/relationships/image" Target="../media/4687ac35_ffbc_11e9_810b_003048fd731b_e24a3644_518a_11ea_810f_003048fd731b30.jpeg"/><Relationship Id="rId31" Type="http://schemas.openxmlformats.org/officeDocument/2006/relationships/image" Target="../media/4687ac37_ffbc_11e9_810b_003048fd731b_e24a3643_518a_11ea_810f_003048fd731b31.jpeg"/><Relationship Id="rId32" Type="http://schemas.openxmlformats.org/officeDocument/2006/relationships/image" Target="../media/04d7bcd5_b9bb_11f0_a7f3_047c1617b143_cc52d979_c375_11f0_a800_047c1617b14332.jpeg"/><Relationship Id="rId33" Type="http://schemas.openxmlformats.org/officeDocument/2006/relationships/image" Target="../media/04d7bcd7_b9bb_11f0_a7f3_047c1617b143_cc52d975_c375_11f0_a800_047c1617b14333.jpeg"/><Relationship Id="rId34" Type="http://schemas.openxmlformats.org/officeDocument/2006/relationships/image" Target="../media/04d7bcd9_b9bb_11f0_a7f3_047c1617b143_cc52d971_c375_11f0_a800_047c1617b14334.jpeg"/><Relationship Id="rId35" Type="http://schemas.openxmlformats.org/officeDocument/2006/relationships/image" Target="../media/04d7bcdb_b9bb_11f0_a7f3_047c1617b143_cc52d96d_c375_11f0_a800_047c1617b14335.jpeg"/><Relationship Id="rId36" Type="http://schemas.openxmlformats.org/officeDocument/2006/relationships/image" Target="../media/04d7bcdd_b9bb_11f0_a7f3_047c1617b143_cc52d969_c375_11f0_a800_047c1617b14336.jpeg"/><Relationship Id="rId37" Type="http://schemas.openxmlformats.org/officeDocument/2006/relationships/image" Target="../media/04d7bcdf_b9bb_11f0_a7f3_047c1617b143_cc52d965_c375_11f0_a800_047c1617b14337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0" name="Image_15" descr="Image_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2" name="Image_17" descr="Image_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3" name="Image_18" descr="Image_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4" name="Image_19" descr="Image_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5" name="Image_20" descr="Image_2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6" name="Image_21" descr="Image_2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7" name="Image_22" descr="Image_2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8" name="Image_23" descr="Image_2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9" name="Image_24" descr="Image_24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0" name="Image_25" descr="Image_25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1" name="Image_26" descr="Image_26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2" name="Image_27" descr="Image_27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3" name="Image_28" descr="Image_28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4" name="Image_29" descr="Image_29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5" name="Image_30" descr="Image_30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6" name="Image_32" descr="Image_3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7" name="Image_33" descr="Image_33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8" name="Image_34" descr="Image_34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29" name="Image_35" descr="Image_35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0" name="Image_36" descr="Image_36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1" name="Image_37" descr="Image_37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2" name="Image_38" descr="Image_38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3" name="Image_39" descr="Image_39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4" name="Image_40" descr="Image_40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5" name="Image_41" descr="Image_41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6" name="Image_42" descr="Image_42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7" name="Image_43" descr="Image_43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43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SUM(J2:J43)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818969</v>
      </c>
      <c r="C6" s="1" t="s">
        <v>14</v>
      </c>
      <c r="D6" s="1" t="s">
        <v>15</v>
      </c>
      <c r="E6" s="2" t="s">
        <v>16</v>
      </c>
      <c r="F6" s="2" t="s">
        <v>17</v>
      </c>
      <c r="G6" s="2">
        <v>7</v>
      </c>
      <c r="H6" s="2" t="s">
        <v>18</v>
      </c>
      <c r="I6" s="1">
        <v>0</v>
      </c>
      <c r="J6" s="3" t="s">
        <v>19</v>
      </c>
      <c r="K6" s="2" t="str">
        <f>J6*1541.00</f>
        <v>0</v>
      </c>
      <c r="L6" s="5"/>
    </row>
    <row r="7" spans="1:12" customHeight="1" ht="105" outlineLevel="5">
      <c r="A7" s="1"/>
      <c r="B7" s="1">
        <v>818970</v>
      </c>
      <c r="C7" s="1" t="s">
        <v>20</v>
      </c>
      <c r="D7" s="1" t="s">
        <v>21</v>
      </c>
      <c r="E7" s="2" t="s">
        <v>22</v>
      </c>
      <c r="F7" s="2" t="s">
        <v>23</v>
      </c>
      <c r="G7" s="2" t="s">
        <v>24</v>
      </c>
      <c r="H7" s="2">
        <v>3</v>
      </c>
      <c r="I7" s="1">
        <v>0</v>
      </c>
      <c r="J7" s="3" t="s">
        <v>19</v>
      </c>
      <c r="K7" s="2" t="str">
        <f>J7*2239.00</f>
        <v>0</v>
      </c>
      <c r="L7" s="5"/>
    </row>
    <row r="8" spans="1:12" customHeight="1" ht="105" outlineLevel="5">
      <c r="A8" s="1"/>
      <c r="B8" s="1">
        <v>818971</v>
      </c>
      <c r="C8" s="1" t="s">
        <v>25</v>
      </c>
      <c r="D8" s="1" t="s">
        <v>26</v>
      </c>
      <c r="E8" s="2" t="s">
        <v>27</v>
      </c>
      <c r="F8" s="2" t="s">
        <v>28</v>
      </c>
      <c r="G8" s="2">
        <v>9</v>
      </c>
      <c r="H8" s="2" t="s">
        <v>18</v>
      </c>
      <c r="I8" s="1">
        <v>0</v>
      </c>
      <c r="J8" s="3" t="s">
        <v>19</v>
      </c>
      <c r="K8" s="2" t="str">
        <f>J8*1011.00</f>
        <v>0</v>
      </c>
      <c r="L8" s="5"/>
    </row>
    <row r="9" spans="1:12" customHeight="1" ht="105" outlineLevel="5">
      <c r="A9" s="1"/>
      <c r="B9" s="1">
        <v>818972</v>
      </c>
      <c r="C9" s="1" t="s">
        <v>29</v>
      </c>
      <c r="D9" s="1" t="s">
        <v>30</v>
      </c>
      <c r="E9" s="2" t="s">
        <v>31</v>
      </c>
      <c r="F9" s="2" t="s">
        <v>32</v>
      </c>
      <c r="G9" s="2" t="s">
        <v>24</v>
      </c>
      <c r="H9" s="2" t="s">
        <v>33</v>
      </c>
      <c r="I9" s="1">
        <v>0</v>
      </c>
      <c r="J9" s="3" t="s">
        <v>19</v>
      </c>
      <c r="K9" s="2" t="str">
        <f>J9*1038.00</f>
        <v>0</v>
      </c>
      <c r="L9" s="5"/>
    </row>
    <row r="10" spans="1:12" customHeight="1" ht="105" outlineLevel="5">
      <c r="A10" s="1"/>
      <c r="B10" s="1">
        <v>818973</v>
      </c>
      <c r="C10" s="1" t="s">
        <v>34</v>
      </c>
      <c r="D10" s="1" t="s">
        <v>35</v>
      </c>
      <c r="E10" s="2" t="s">
        <v>36</v>
      </c>
      <c r="F10" s="2" t="s">
        <v>37</v>
      </c>
      <c r="G10" s="2" t="s">
        <v>24</v>
      </c>
      <c r="H10" s="2" t="s">
        <v>38</v>
      </c>
      <c r="I10" s="1">
        <v>0</v>
      </c>
      <c r="J10" s="3" t="s">
        <v>19</v>
      </c>
      <c r="K10" s="2" t="str">
        <f>J10*1673.00</f>
        <v>0</v>
      </c>
      <c r="L10" s="5"/>
    </row>
    <row r="11" spans="1:12" customHeight="1" ht="105" outlineLevel="5">
      <c r="A11" s="1"/>
      <c r="B11" s="1">
        <v>818974</v>
      </c>
      <c r="C11" s="1" t="s">
        <v>39</v>
      </c>
      <c r="D11" s="1" t="s">
        <v>40</v>
      </c>
      <c r="E11" s="2" t="s">
        <v>41</v>
      </c>
      <c r="F11" s="2" t="s">
        <v>42</v>
      </c>
      <c r="G11" s="2">
        <v>8</v>
      </c>
      <c r="H11" s="2" t="s">
        <v>43</v>
      </c>
      <c r="I11" s="1">
        <v>0</v>
      </c>
      <c r="J11" s="3" t="s">
        <v>19</v>
      </c>
      <c r="K11" s="2" t="str">
        <f>J11*2304.00</f>
        <v>0</v>
      </c>
      <c r="L11" s="5"/>
    </row>
    <row r="12" spans="1:12" customHeight="1" ht="105" outlineLevel="5">
      <c r="A12" s="1"/>
      <c r="B12" s="1">
        <v>818975</v>
      </c>
      <c r="C12" s="1" t="s">
        <v>44</v>
      </c>
      <c r="D12" s="1" t="s">
        <v>45</v>
      </c>
      <c r="E12" s="2" t="s">
        <v>46</v>
      </c>
      <c r="F12" s="2" t="s">
        <v>47</v>
      </c>
      <c r="G12" s="2" t="s">
        <v>24</v>
      </c>
      <c r="H12" s="2" t="s">
        <v>18</v>
      </c>
      <c r="I12" s="1">
        <v>0</v>
      </c>
      <c r="J12" s="3" t="s">
        <v>19</v>
      </c>
      <c r="K12" s="2" t="str">
        <f>J12*1051.00</f>
        <v>0</v>
      </c>
      <c r="L12" s="5"/>
    </row>
    <row r="13" spans="1:12" customHeight="1" ht="105" outlineLevel="5">
      <c r="A13" s="1"/>
      <c r="B13" s="1">
        <v>818976</v>
      </c>
      <c r="C13" s="1" t="s">
        <v>48</v>
      </c>
      <c r="D13" s="1" t="s">
        <v>49</v>
      </c>
      <c r="E13" s="2" t="s">
        <v>50</v>
      </c>
      <c r="F13" s="2" t="s">
        <v>51</v>
      </c>
      <c r="G13" s="2">
        <v>10</v>
      </c>
      <c r="H13" s="2" t="s">
        <v>33</v>
      </c>
      <c r="I13" s="1">
        <v>0</v>
      </c>
      <c r="J13" s="3" t="s">
        <v>19</v>
      </c>
      <c r="K13" s="2" t="str">
        <f>J13*1059.00</f>
        <v>0</v>
      </c>
      <c r="L13" s="5"/>
    </row>
    <row r="14" spans="1:12" customHeight="1" ht="105" outlineLevel="5">
      <c r="A14" s="1"/>
      <c r="B14" s="1">
        <v>818977</v>
      </c>
      <c r="C14" s="1" t="s">
        <v>52</v>
      </c>
      <c r="D14" s="1" t="s">
        <v>53</v>
      </c>
      <c r="E14" s="2" t="s">
        <v>54</v>
      </c>
      <c r="F14" s="2" t="s">
        <v>55</v>
      </c>
      <c r="G14" s="2">
        <v>6</v>
      </c>
      <c r="H14" s="2" t="s">
        <v>18</v>
      </c>
      <c r="I14" s="1">
        <v>0</v>
      </c>
      <c r="J14" s="3" t="s">
        <v>19</v>
      </c>
      <c r="K14" s="2" t="str">
        <f>J14*1293.00</f>
        <v>0</v>
      </c>
      <c r="L14" s="5"/>
    </row>
    <row r="15" spans="1:12" customHeight="1" ht="105" outlineLevel="5">
      <c r="A15" s="1"/>
      <c r="B15" s="1">
        <v>818978</v>
      </c>
      <c r="C15" s="1" t="s">
        <v>56</v>
      </c>
      <c r="D15" s="1" t="s">
        <v>57</v>
      </c>
      <c r="E15" s="2" t="s">
        <v>58</v>
      </c>
      <c r="F15" s="2" t="s">
        <v>59</v>
      </c>
      <c r="G15" s="2">
        <v>0</v>
      </c>
      <c r="H15" s="2" t="s">
        <v>60</v>
      </c>
      <c r="I15" s="1">
        <v>0</v>
      </c>
      <c r="J15" s="3" t="s">
        <v>19</v>
      </c>
      <c r="K15" s="2" t="str">
        <f>J15*2097.00</f>
        <v>0</v>
      </c>
      <c r="L15" s="5"/>
    </row>
    <row r="16" spans="1:12" customHeight="1" ht="105" outlineLevel="5">
      <c r="A16" s="1"/>
      <c r="B16" s="1">
        <v>818979</v>
      </c>
      <c r="C16" s="1" t="s">
        <v>61</v>
      </c>
      <c r="D16" s="1" t="s">
        <v>62</v>
      </c>
      <c r="E16" s="2" t="s">
        <v>63</v>
      </c>
      <c r="F16" s="2" t="s">
        <v>64</v>
      </c>
      <c r="G16" s="2">
        <v>5</v>
      </c>
      <c r="H16" s="2" t="s">
        <v>18</v>
      </c>
      <c r="I16" s="1">
        <v>0</v>
      </c>
      <c r="J16" s="3" t="s">
        <v>19</v>
      </c>
      <c r="K16" s="2" t="str">
        <f>J16*1428.00</f>
        <v>0</v>
      </c>
      <c r="L16" s="5"/>
    </row>
    <row r="17" spans="1:12" customHeight="1" ht="105" outlineLevel="5">
      <c r="A17" s="1"/>
      <c r="B17" s="1">
        <v>818980</v>
      </c>
      <c r="C17" s="1" t="s">
        <v>65</v>
      </c>
      <c r="D17" s="1" t="s">
        <v>66</v>
      </c>
      <c r="E17" s="2" t="s">
        <v>67</v>
      </c>
      <c r="F17" s="2" t="s">
        <v>68</v>
      </c>
      <c r="G17" s="2">
        <v>0</v>
      </c>
      <c r="H17" s="2" t="s">
        <v>43</v>
      </c>
      <c r="I17" s="1">
        <v>0</v>
      </c>
      <c r="J17" s="3" t="s">
        <v>19</v>
      </c>
      <c r="K17" s="2" t="str">
        <f>J17*2364.00</f>
        <v>0</v>
      </c>
      <c r="L17" s="5"/>
    </row>
    <row r="18" spans="1:12" customHeight="1" ht="105" outlineLevel="5">
      <c r="A18" s="1"/>
      <c r="B18" s="1">
        <v>818981</v>
      </c>
      <c r="C18" s="1" t="s">
        <v>69</v>
      </c>
      <c r="D18" s="1" t="s">
        <v>70</v>
      </c>
      <c r="E18" s="2" t="s">
        <v>71</v>
      </c>
      <c r="F18" s="2" t="s">
        <v>72</v>
      </c>
      <c r="G18" s="2">
        <v>0</v>
      </c>
      <c r="H18" s="2">
        <v>3</v>
      </c>
      <c r="I18" s="1">
        <v>0</v>
      </c>
      <c r="J18" s="3" t="s">
        <v>19</v>
      </c>
      <c r="K18" s="2" t="str">
        <f>J18*1002.00</f>
        <v>0</v>
      </c>
      <c r="L18" s="5"/>
    </row>
    <row r="19" spans="1:12" customHeight="1" ht="105" outlineLevel="5">
      <c r="A19" s="1"/>
      <c r="B19" s="1">
        <v>818982</v>
      </c>
      <c r="C19" s="1" t="s">
        <v>73</v>
      </c>
      <c r="D19" s="1" t="s">
        <v>74</v>
      </c>
      <c r="E19" s="2" t="s">
        <v>75</v>
      </c>
      <c r="F19" s="2" t="s">
        <v>72</v>
      </c>
      <c r="G19" s="2">
        <v>0</v>
      </c>
      <c r="H19" s="2">
        <v>3</v>
      </c>
      <c r="I19" s="1">
        <v>0</v>
      </c>
      <c r="J19" s="3" t="s">
        <v>19</v>
      </c>
      <c r="K19" s="2" t="str">
        <f>J19*1002.00</f>
        <v>0</v>
      </c>
      <c r="L19" s="5"/>
    </row>
    <row r="20" spans="1:12" customHeight="1" ht="105" outlineLevel="5">
      <c r="A20" s="1"/>
      <c r="B20" s="1">
        <v>818983</v>
      </c>
      <c r="C20" s="1" t="s">
        <v>76</v>
      </c>
      <c r="D20" s="1" t="s">
        <v>77</v>
      </c>
      <c r="E20" s="2" t="s">
        <v>78</v>
      </c>
      <c r="F20" s="2" t="s">
        <v>79</v>
      </c>
      <c r="G20" s="2">
        <v>0</v>
      </c>
      <c r="H20" s="2" t="s">
        <v>18</v>
      </c>
      <c r="I20" s="1">
        <v>0</v>
      </c>
      <c r="J20" s="3" t="s">
        <v>19</v>
      </c>
      <c r="K20" s="2" t="str">
        <f>J20*1783.00</f>
        <v>0</v>
      </c>
      <c r="L20" s="5"/>
    </row>
    <row r="21" spans="1:12" customHeight="1" ht="105" outlineLevel="5">
      <c r="A21" s="1"/>
      <c r="B21" s="1">
        <v>818984</v>
      </c>
      <c r="C21" s="1" t="s">
        <v>80</v>
      </c>
      <c r="D21" s="1" t="s">
        <v>81</v>
      </c>
      <c r="E21" s="2" t="s">
        <v>82</v>
      </c>
      <c r="F21" s="2" t="s">
        <v>83</v>
      </c>
      <c r="G21" s="2">
        <v>0</v>
      </c>
      <c r="H21" s="2" t="s">
        <v>33</v>
      </c>
      <c r="I21" s="1">
        <v>0</v>
      </c>
      <c r="J21" s="3" t="s">
        <v>19</v>
      </c>
      <c r="K21" s="2" t="str">
        <f>J21*2357.00</f>
        <v>0</v>
      </c>
      <c r="L21" s="5"/>
    </row>
    <row r="22" spans="1:12" customHeight="1" ht="105" outlineLevel="5">
      <c r="A22" s="1"/>
      <c r="B22" s="1">
        <v>818985</v>
      </c>
      <c r="C22" s="1" t="s">
        <v>84</v>
      </c>
      <c r="D22" s="1" t="s">
        <v>85</v>
      </c>
      <c r="E22" s="2" t="s">
        <v>86</v>
      </c>
      <c r="F22" s="2" t="s">
        <v>87</v>
      </c>
      <c r="G22" s="2">
        <v>0</v>
      </c>
      <c r="H22" s="2" t="s">
        <v>18</v>
      </c>
      <c r="I22" s="1">
        <v>0</v>
      </c>
      <c r="J22" s="3" t="s">
        <v>19</v>
      </c>
      <c r="K22" s="2" t="str">
        <f>J22*1963.00</f>
        <v>0</v>
      </c>
      <c r="L22" s="5"/>
    </row>
    <row r="23" spans="1:12" customHeight="1" ht="105" outlineLevel="5">
      <c r="A23" s="1"/>
      <c r="B23" s="1">
        <v>818986</v>
      </c>
      <c r="C23" s="1" t="s">
        <v>88</v>
      </c>
      <c r="D23" s="1" t="s">
        <v>89</v>
      </c>
      <c r="E23" s="2" t="s">
        <v>90</v>
      </c>
      <c r="F23" s="2" t="s">
        <v>91</v>
      </c>
      <c r="G23" s="2">
        <v>0</v>
      </c>
      <c r="H23" s="2" t="s">
        <v>18</v>
      </c>
      <c r="I23" s="1">
        <v>0</v>
      </c>
      <c r="J23" s="3" t="s">
        <v>19</v>
      </c>
      <c r="K23" s="2" t="str">
        <f>J23*2510.00</f>
        <v>0</v>
      </c>
      <c r="L23" s="5"/>
    </row>
    <row r="24" spans="1:12" customHeight="1" ht="105" outlineLevel="5">
      <c r="A24" s="1"/>
      <c r="B24" s="1">
        <v>818991</v>
      </c>
      <c r="C24" s="1" t="s">
        <v>92</v>
      </c>
      <c r="D24" s="1" t="s">
        <v>93</v>
      </c>
      <c r="E24" s="2" t="s">
        <v>94</v>
      </c>
      <c r="F24" s="2" t="s">
        <v>95</v>
      </c>
      <c r="G24" s="2">
        <v>0</v>
      </c>
      <c r="H24" s="2">
        <v>0</v>
      </c>
      <c r="I24" s="1">
        <v>0</v>
      </c>
      <c r="J24" s="3" t="s">
        <v>19</v>
      </c>
      <c r="K24" s="2" t="str">
        <f>J24*0.00</f>
        <v>0</v>
      </c>
      <c r="L24" s="5"/>
    </row>
    <row r="25" spans="1:12" customHeight="1" ht="105" outlineLevel="5">
      <c r="A25" s="1"/>
      <c r="B25" s="1">
        <v>818992</v>
      </c>
      <c r="C25" s="1" t="s">
        <v>96</v>
      </c>
      <c r="D25" s="1" t="s">
        <v>97</v>
      </c>
      <c r="E25" s="2" t="s">
        <v>98</v>
      </c>
      <c r="F25" s="2" t="s">
        <v>99</v>
      </c>
      <c r="G25" s="2" t="s">
        <v>24</v>
      </c>
      <c r="H25" s="2" t="s">
        <v>18</v>
      </c>
      <c r="I25" s="1">
        <v>0</v>
      </c>
      <c r="J25" s="3" t="s">
        <v>19</v>
      </c>
      <c r="K25" s="2" t="str">
        <f>J25*1935.00</f>
        <v>0</v>
      </c>
      <c r="L25" s="5"/>
    </row>
    <row r="26" spans="1:12" customHeight="1" ht="105" outlineLevel="5">
      <c r="A26" s="1"/>
      <c r="B26" s="1">
        <v>824488</v>
      </c>
      <c r="C26" s="1" t="s">
        <v>100</v>
      </c>
      <c r="D26" s="1" t="s">
        <v>101</v>
      </c>
      <c r="E26" s="2" t="s">
        <v>102</v>
      </c>
      <c r="F26" s="2" t="s">
        <v>55</v>
      </c>
      <c r="G26" s="2" t="s">
        <v>24</v>
      </c>
      <c r="H26" s="2" t="s">
        <v>18</v>
      </c>
      <c r="I26" s="1">
        <v>0</v>
      </c>
      <c r="J26" s="3" t="s">
        <v>19</v>
      </c>
      <c r="K26" s="2" t="str">
        <f>J26*1293.00</f>
        <v>0</v>
      </c>
      <c r="L26" s="5"/>
    </row>
    <row r="27" spans="1:12" customHeight="1" ht="105" outlineLevel="5">
      <c r="A27" s="1"/>
      <c r="B27" s="1">
        <v>868523</v>
      </c>
      <c r="C27" s="1" t="s">
        <v>103</v>
      </c>
      <c r="D27" s="1" t="s">
        <v>104</v>
      </c>
      <c r="E27" s="2" t="s">
        <v>105</v>
      </c>
      <c r="F27" s="2" t="s">
        <v>106</v>
      </c>
      <c r="G27" s="2" t="s">
        <v>60</v>
      </c>
      <c r="H27" s="2">
        <v>0</v>
      </c>
      <c r="I27" s="1">
        <v>0</v>
      </c>
      <c r="J27" s="3" t="s">
        <v>19</v>
      </c>
      <c r="K27" s="2" t="str">
        <f>J27*277.00</f>
        <v>0</v>
      </c>
      <c r="L27" s="5"/>
    </row>
    <row r="28" spans="1:12" customHeight="1" ht="105" outlineLevel="5">
      <c r="A28" s="1"/>
      <c r="B28" s="1">
        <v>956467</v>
      </c>
      <c r="C28" s="1" t="s">
        <v>107</v>
      </c>
      <c r="D28" s="1" t="s">
        <v>108</v>
      </c>
      <c r="E28" s="2" t="s">
        <v>109</v>
      </c>
      <c r="F28" s="2" t="s">
        <v>110</v>
      </c>
      <c r="G28" s="2">
        <v>1</v>
      </c>
      <c r="H28" s="2" t="s">
        <v>18</v>
      </c>
      <c r="I28" s="1">
        <v>0</v>
      </c>
      <c r="J28" s="3" t="s">
        <v>19</v>
      </c>
      <c r="K28" s="2" t="str">
        <f>J28*1043.00</f>
        <v>0</v>
      </c>
      <c r="L28" s="5"/>
    </row>
    <row r="29" spans="1:12" customHeight="1" ht="105" outlineLevel="5">
      <c r="A29" s="1"/>
      <c r="B29" s="1">
        <v>956468</v>
      </c>
      <c r="C29" s="1" t="s">
        <v>111</v>
      </c>
      <c r="D29" s="1" t="s">
        <v>112</v>
      </c>
      <c r="E29" s="2" t="s">
        <v>113</v>
      </c>
      <c r="F29" s="2" t="s">
        <v>114</v>
      </c>
      <c r="G29" s="2">
        <v>0</v>
      </c>
      <c r="H29" s="2" t="s">
        <v>43</v>
      </c>
      <c r="I29" s="1">
        <v>0</v>
      </c>
      <c r="J29" s="3" t="s">
        <v>19</v>
      </c>
      <c r="K29" s="2" t="str">
        <f>J29*924.00</f>
        <v>0</v>
      </c>
      <c r="L29" s="5"/>
    </row>
    <row r="30" spans="1:12" customHeight="1" ht="105" outlineLevel="5">
      <c r="A30" s="1"/>
      <c r="B30" s="1">
        <v>956469</v>
      </c>
      <c r="C30" s="1" t="s">
        <v>115</v>
      </c>
      <c r="D30" s="1" t="s">
        <v>116</v>
      </c>
      <c r="E30" s="2" t="s">
        <v>117</v>
      </c>
      <c r="F30" s="2" t="s">
        <v>118</v>
      </c>
      <c r="G30" s="2">
        <v>0</v>
      </c>
      <c r="H30" s="2" t="s">
        <v>38</v>
      </c>
      <c r="I30" s="1">
        <v>0</v>
      </c>
      <c r="J30" s="3" t="s">
        <v>19</v>
      </c>
      <c r="K30" s="2" t="str">
        <f>J30*978.00</f>
        <v>0</v>
      </c>
      <c r="L30" s="5"/>
    </row>
    <row r="31" spans="1:12" outlineLevel="3">
      <c r="A31" s="9" t="s">
        <v>119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5"/>
    </row>
    <row r="32" spans="1:12" customHeight="1" ht="105" outlineLevel="5">
      <c r="A32" s="1"/>
      <c r="B32" s="1">
        <v>818987</v>
      </c>
      <c r="C32" s="1" t="s">
        <v>120</v>
      </c>
      <c r="D32" s="1" t="s">
        <v>121</v>
      </c>
      <c r="E32" s="2" t="s">
        <v>122</v>
      </c>
      <c r="F32" s="2" t="s">
        <v>123</v>
      </c>
      <c r="G32" s="2">
        <v>10</v>
      </c>
      <c r="H32" s="2" t="s">
        <v>43</v>
      </c>
      <c r="I32" s="1">
        <v>0</v>
      </c>
      <c r="J32" s="3" t="s">
        <v>19</v>
      </c>
      <c r="K32" s="2" t="str">
        <f>J32*2542.00</f>
        <v>0</v>
      </c>
      <c r="L32" s="5"/>
    </row>
    <row r="33" spans="1:12" customHeight="1" ht="105" outlineLevel="5">
      <c r="A33" s="1"/>
      <c r="B33" s="1">
        <v>818988</v>
      </c>
      <c r="C33" s="1" t="s">
        <v>124</v>
      </c>
      <c r="D33" s="1" t="s">
        <v>125</v>
      </c>
      <c r="E33" s="2" t="s">
        <v>126</v>
      </c>
      <c r="F33" s="2" t="s">
        <v>127</v>
      </c>
      <c r="G33" s="2" t="s">
        <v>24</v>
      </c>
      <c r="H33" s="2" t="s">
        <v>60</v>
      </c>
      <c r="I33" s="1">
        <v>0</v>
      </c>
      <c r="J33" s="3" t="s">
        <v>19</v>
      </c>
      <c r="K33" s="2" t="str">
        <f>J33*2855.00</f>
        <v>0</v>
      </c>
      <c r="L33" s="5"/>
    </row>
    <row r="34" spans="1:12" customHeight="1" ht="105" outlineLevel="5">
      <c r="A34" s="1"/>
      <c r="B34" s="1">
        <v>818989</v>
      </c>
      <c r="C34" s="1" t="s">
        <v>128</v>
      </c>
      <c r="D34" s="1" t="s">
        <v>129</v>
      </c>
      <c r="E34" s="2" t="s">
        <v>130</v>
      </c>
      <c r="F34" s="2" t="s">
        <v>131</v>
      </c>
      <c r="G34" s="2">
        <v>10</v>
      </c>
      <c r="H34" s="2" t="s">
        <v>18</v>
      </c>
      <c r="I34" s="1">
        <v>0</v>
      </c>
      <c r="J34" s="3" t="s">
        <v>19</v>
      </c>
      <c r="K34" s="2" t="str">
        <f>J34*1702.00</f>
        <v>0</v>
      </c>
      <c r="L34" s="5"/>
    </row>
    <row r="35" spans="1:12" customHeight="1" ht="105" outlineLevel="5">
      <c r="A35" s="1"/>
      <c r="B35" s="1">
        <v>818990</v>
      </c>
      <c r="C35" s="1" t="s">
        <v>132</v>
      </c>
      <c r="D35" s="1" t="s">
        <v>133</v>
      </c>
      <c r="E35" s="2" t="s">
        <v>134</v>
      </c>
      <c r="F35" s="2" t="s">
        <v>135</v>
      </c>
      <c r="G35" s="2">
        <v>5</v>
      </c>
      <c r="H35" s="2" t="s">
        <v>43</v>
      </c>
      <c r="I35" s="1">
        <v>0</v>
      </c>
      <c r="J35" s="3" t="s">
        <v>19</v>
      </c>
      <c r="K35" s="2" t="str">
        <f>J35*1627.00</f>
        <v>0</v>
      </c>
      <c r="L35" s="5"/>
    </row>
    <row r="36" spans="1:12" customHeight="1" ht="105" outlineLevel="5">
      <c r="A36" s="1"/>
      <c r="B36" s="1">
        <v>824489</v>
      </c>
      <c r="C36" s="1" t="s">
        <v>136</v>
      </c>
      <c r="D36" s="1" t="s">
        <v>137</v>
      </c>
      <c r="E36" s="2" t="s">
        <v>138</v>
      </c>
      <c r="F36" s="2" t="s">
        <v>139</v>
      </c>
      <c r="G36" s="2" t="s">
        <v>24</v>
      </c>
      <c r="H36" s="2" t="s">
        <v>33</v>
      </c>
      <c r="I36" s="1">
        <v>0</v>
      </c>
      <c r="J36" s="3" t="s">
        <v>19</v>
      </c>
      <c r="K36" s="2" t="str">
        <f>J36*2436.00</f>
        <v>0</v>
      </c>
      <c r="L36" s="5"/>
    </row>
    <row r="37" spans="1:12" customHeight="1" ht="105" outlineLevel="5">
      <c r="A37" s="1"/>
      <c r="B37" s="1">
        <v>824490</v>
      </c>
      <c r="C37" s="1" t="s">
        <v>140</v>
      </c>
      <c r="D37" s="1" t="s">
        <v>141</v>
      </c>
      <c r="E37" s="2" t="s">
        <v>142</v>
      </c>
      <c r="F37" s="2" t="s">
        <v>143</v>
      </c>
      <c r="G37" s="2">
        <v>6</v>
      </c>
      <c r="H37" s="2" t="s">
        <v>18</v>
      </c>
      <c r="I37" s="1">
        <v>0</v>
      </c>
      <c r="J37" s="3" t="s">
        <v>19</v>
      </c>
      <c r="K37" s="2" t="str">
        <f>J37*2238.00</f>
        <v>0</v>
      </c>
      <c r="L37" s="5"/>
    </row>
    <row r="38" spans="1:12" customHeight="1" ht="105" outlineLevel="5">
      <c r="A38" s="1"/>
      <c r="B38" s="1">
        <v>956470</v>
      </c>
      <c r="C38" s="1" t="s">
        <v>144</v>
      </c>
      <c r="D38" s="1" t="s">
        <v>145</v>
      </c>
      <c r="E38" s="2" t="s">
        <v>146</v>
      </c>
      <c r="F38" s="2" t="s">
        <v>147</v>
      </c>
      <c r="G38" s="2">
        <v>1</v>
      </c>
      <c r="H38" s="2" t="s">
        <v>43</v>
      </c>
      <c r="I38" s="1">
        <v>0</v>
      </c>
      <c r="J38" s="3" t="s">
        <v>19</v>
      </c>
      <c r="K38" s="2" t="str">
        <f>J38*2490.00</f>
        <v>0</v>
      </c>
      <c r="L38" s="5"/>
    </row>
    <row r="39" spans="1:12" customHeight="1" ht="105" outlineLevel="5">
      <c r="A39" s="1"/>
      <c r="B39" s="1">
        <v>956471</v>
      </c>
      <c r="C39" s="1" t="s">
        <v>148</v>
      </c>
      <c r="D39" s="1" t="s">
        <v>149</v>
      </c>
      <c r="E39" s="2" t="s">
        <v>150</v>
      </c>
      <c r="F39" s="2" t="s">
        <v>147</v>
      </c>
      <c r="G39" s="2">
        <v>1</v>
      </c>
      <c r="H39" s="2" t="s">
        <v>43</v>
      </c>
      <c r="I39" s="1">
        <v>0</v>
      </c>
      <c r="J39" s="3" t="s">
        <v>19</v>
      </c>
      <c r="K39" s="2" t="str">
        <f>J39*2490.00</f>
        <v>0</v>
      </c>
      <c r="L39" s="5"/>
    </row>
    <row r="40" spans="1:12" customHeight="1" ht="105" outlineLevel="5">
      <c r="A40" s="1"/>
      <c r="B40" s="1">
        <v>956472</v>
      </c>
      <c r="C40" s="1" t="s">
        <v>151</v>
      </c>
      <c r="D40" s="1" t="s">
        <v>152</v>
      </c>
      <c r="E40" s="2" t="s">
        <v>153</v>
      </c>
      <c r="F40" s="2" t="s">
        <v>147</v>
      </c>
      <c r="G40" s="2">
        <v>1</v>
      </c>
      <c r="H40" s="2" t="s">
        <v>18</v>
      </c>
      <c r="I40" s="1">
        <v>0</v>
      </c>
      <c r="J40" s="3" t="s">
        <v>19</v>
      </c>
      <c r="K40" s="2" t="str">
        <f>J40*2490.00</f>
        <v>0</v>
      </c>
      <c r="L40" s="5"/>
    </row>
    <row r="41" spans="1:12" customHeight="1" ht="105" outlineLevel="5">
      <c r="A41" s="1"/>
      <c r="B41" s="1">
        <v>956473</v>
      </c>
      <c r="C41" s="1" t="s">
        <v>154</v>
      </c>
      <c r="D41" s="1" t="s">
        <v>155</v>
      </c>
      <c r="E41" s="2" t="s">
        <v>156</v>
      </c>
      <c r="F41" s="2" t="s">
        <v>157</v>
      </c>
      <c r="G41" s="2">
        <v>1</v>
      </c>
      <c r="H41" s="2" t="s">
        <v>43</v>
      </c>
      <c r="I41" s="1">
        <v>0</v>
      </c>
      <c r="J41" s="3" t="s">
        <v>19</v>
      </c>
      <c r="K41" s="2" t="str">
        <f>J41*2608.00</f>
        <v>0</v>
      </c>
      <c r="L41" s="5"/>
    </row>
    <row r="42" spans="1:12" customHeight="1" ht="105" outlineLevel="5">
      <c r="A42" s="1"/>
      <c r="B42" s="1">
        <v>956474</v>
      </c>
      <c r="C42" s="1" t="s">
        <v>158</v>
      </c>
      <c r="D42" s="1" t="s">
        <v>159</v>
      </c>
      <c r="E42" s="2" t="s">
        <v>160</v>
      </c>
      <c r="F42" s="2" t="s">
        <v>157</v>
      </c>
      <c r="G42" s="2">
        <v>1</v>
      </c>
      <c r="H42" s="2" t="s">
        <v>43</v>
      </c>
      <c r="I42" s="1">
        <v>0</v>
      </c>
      <c r="J42" s="3" t="s">
        <v>19</v>
      </c>
      <c r="K42" s="2" t="str">
        <f>J42*2608.00</f>
        <v>0</v>
      </c>
      <c r="L42" s="5"/>
    </row>
    <row r="43" spans="1:12" customHeight="1" ht="105" outlineLevel="5">
      <c r="A43" s="1"/>
      <c r="B43" s="1">
        <v>956475</v>
      </c>
      <c r="C43" s="1" t="s">
        <v>161</v>
      </c>
      <c r="D43" s="1" t="s">
        <v>162</v>
      </c>
      <c r="E43" s="2" t="s">
        <v>163</v>
      </c>
      <c r="F43" s="2" t="s">
        <v>157</v>
      </c>
      <c r="G43" s="2">
        <v>1</v>
      </c>
      <c r="H43" s="2" t="s">
        <v>18</v>
      </c>
      <c r="I43" s="1">
        <v>0</v>
      </c>
      <c r="J43" s="3" t="s">
        <v>19</v>
      </c>
      <c r="K43" s="2" t="str">
        <f>J43*2608.00</f>
        <v>0</v>
      </c>
      <c r="L43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  <mergeCell ref="A31:K3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2026-11-04T07:18:09+03:00</dcterms:created>
  <dcterms:modified xsi:type="dcterms:W3CDTF">2026-11-04T07:18:09+03:00</dcterms:modified>
  <dc:title>Untitled Spreadsheet</dc:title>
  <dc:description/>
  <dc:subject/>
  <cp:keywords/>
  <cp:category/>
</cp:coreProperties>
</file>