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<sst xmlns="http://schemas.openxmlformats.org/spreadsheetml/2006/main" uniqueCount="221">
  <si>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</si>
  <si>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</si>
  <si>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</si>
  <si>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</si>
  <si>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</si>
  <si>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</si>
  <si>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</si>
  <si>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</si>
  <si>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</si>
  <si>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</si>
  <si>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</si>
  <si>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</si>
  <si>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</si>
  <si>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</si>
  <si>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</si>
  <si>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</si>
  <si>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</si>
  <si>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</si>
  <si>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</si>
  <si>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</si>
  <si>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</si>
  <si>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</si>
  <si>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</si>
  <si>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</si>
  <si>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</si>
  <si>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</si>
  <si>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</si>
  <si>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</si>
  <si>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</si>
  <si>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</si>
  <si>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</si>
  <si>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</si>
  <si>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</si>
  <si>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</si>
  <si>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</si>
  <si>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</si>
  <si>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</si>
  <si>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</si>
  <si>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</si>
  <si>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</si>
  <si>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</si>
  <si>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</si>
  <si>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</si>
  <si>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</si>
  <si>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</si>
  <si>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</si>
  <si>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</si>
  <si>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</si>
  <si>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</si>
  <si>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</si>
  <si>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</si>
  <si>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</si>
  <si>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</si>
  <si>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</si>
  <si>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</si>
  <si>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</si>
  <si>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</si>
  <si>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</si>
  <si>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</si>
  <si>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</si>
  <si>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</si>
  <si>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</si>
  <si>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</si>
  <si>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</si>
  <si>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</si>
  <si>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</si>
  <si>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</si>
  <si>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5 440.00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</si>
  <si>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</si>
  <si>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</si>
  <si>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</si>
  <si>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</si>
  <si>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</si>
  <si>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</si>
  <si>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</si>
  <si>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</si>
  <si>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</si>
  <si>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</si>
  <si>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</si>
  <si>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</si>
  <si>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</si>
  <si>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</si>
  <si>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</si>
  <si>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</si>
  <si>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</si>
  <si>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</si>
  <si>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</si>
  <si>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</si>
  <si>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</si>
  <si>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</si>
  <si>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</si>
  <si>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</si>
  <si>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</si>
  <si>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</si>
  <si>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</si>
  <si>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</si>
  <si>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</si>
  <si>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</si>
  <si>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</si>
  <si>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</si>
  <si>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</si>
  <si>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</si>
  <si>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</si>
  <si>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</si>
  <si>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</si>
  <si>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</si>
  <si>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</si>
  <si>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</si>
  <si>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</si>
  <si>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2 494.74 руб.</t>
  </si>
  <si>
    <t>ZGR-001091</t>
  </si>
  <si>
    <t>YT-50EH</t>
  </si>
  <si>
    <t>Бак мембранный для водоснабжения 50л горизонтальный (гидроаккумулятор) (1шт)</t>
  </si>
  <si>
    <t>4 331.11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</si>
  <si>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</si>
  <si>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</si>
  <si>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</si>
  <si>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5 218.63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</si>
  <si>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</si>
  <si>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</si>
  <si>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</si>
  <si>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10 017.70 руб.</t>
  </si>
  <si>
    <t>ZGR-001178</t>
  </si>
  <si>
    <t>YT-100EH</t>
  </si>
  <si>
    <t>Бак мембранный для водоснабжения 100л горизонтальный (гидроаккумулятор) (1шт)</t>
  </si>
  <si>
    <t>9 142.82 руб.</t>
  </si>
  <si>
    <t>ZGR-001191</t>
  </si>
  <si>
    <t>YT-80EH</t>
  </si>
  <si>
    <t>Бак мембранный для водоснабжения 80л горизонтальный (гидроаккумулятор) (1шт)</t>
  </si>
  <si>
    <t>8 797.76 руб.</t>
  </si>
  <si>
    <t>ZGR-001192</t>
  </si>
  <si>
    <t>YT-80EV</t>
  </si>
  <si>
    <t>Бак мембранный для водоснабжения 80л ВЕРТИКАЛЬНЫЙ (гидроаккумулятор) (1шт)</t>
  </si>
  <si>
    <t>9 238.36 руб.</t>
  </si>
  <si>
    <t>ZGR-001193</t>
  </si>
  <si>
    <t>YT-100EV</t>
  </si>
  <si>
    <t>Бак мембранный для водоснабжения 100л ВЕРТИКАЛЬНЫЙ (гидроаккумулятор) (1шт)</t>
  </si>
  <si>
    <t>9 795.00 руб.</t>
  </si>
  <si>
    <t>Баки для водоснабжения UNIPUMP</t>
  </si>
  <si>
    <t>UNI-101734</t>
  </si>
  <si>
    <t>Вертикальный гидроаккум. 100 V, фланец- нерж. сталь, 100 л</t>
  </si>
  <si>
    <t>8 761.00 руб.</t>
  </si>
  <si>
    <t>UNI-101735</t>
  </si>
  <si>
    <t>Гидроаккумулятор   2л.(верт) синий</t>
  </si>
  <si>
    <t>762.20 руб.</t>
  </si>
  <si>
    <t>UNI-101736</t>
  </si>
  <si>
    <t>Гидроаккумулятор  24л.(гор.), нерж. сталь, мембрана EPDM</t>
  </si>
  <si>
    <t>6 753.00 руб.</t>
  </si>
  <si>
    <t>UNI-101737</t>
  </si>
  <si>
    <t>Гидроаккумулятор  50л, (гор.), нерж. сталь, мембрана EPDM</t>
  </si>
  <si>
    <t>11 481.00 руб.</t>
  </si>
  <si>
    <t>UNI-101738</t>
  </si>
  <si>
    <t>Гидроаккумулятор  50л.(гор)</t>
  </si>
  <si>
    <t>5 020.00 руб.</t>
  </si>
  <si>
    <t>UNI-101739</t>
  </si>
  <si>
    <t>Гидроаккумулятор  80л, (вер.), нерж. сталь, мембрана EPDM</t>
  </si>
  <si>
    <t>18 135.00 руб.</t>
  </si>
  <si>
    <t>UNI-101740</t>
  </si>
  <si>
    <t>Гидроаккумулятор  80л, (гор.), нерж. сталь, мембрана EPDM</t>
  </si>
  <si>
    <t>17 463.00 руб.</t>
  </si>
  <si>
    <t>UNI-101741</t>
  </si>
  <si>
    <t>Гидроаккумулятор 100л, (гор.), нерж. сталь, мембрана EPDM</t>
  </si>
  <si>
    <t>20 492.00 руб.</t>
  </si>
  <si>
    <t>UNI-101742</t>
  </si>
  <si>
    <t>Гидроаккумулятор 150л.(вер) с манометром</t>
  </si>
  <si>
    <t>19 253.00 руб.</t>
  </si>
  <si>
    <t>UNI-101743</t>
  </si>
  <si>
    <t>Гидроаккумулятор 200л.(вер) с манометром</t>
  </si>
  <si>
    <t>24 783.00 руб.</t>
  </si>
  <si>
    <t>UNI-101744</t>
  </si>
  <si>
    <t>Гидроаккумулятор 300л.(вер) с манометром</t>
  </si>
  <si>
    <t>32 538.00 руб.</t>
  </si>
  <si>
    <t>Баки для водоснабжения UNIPUMP (Россия)</t>
  </si>
  <si>
    <t>UNI-101706</t>
  </si>
  <si>
    <t>Гидроаккумулятор вертикальный ГВ 100 (нижнее подкл., БЭЗ)</t>
  </si>
  <si>
    <t>8 542.00 руб.</t>
  </si>
  <si>
    <t>UNI-101707</t>
  </si>
  <si>
    <t>Гидроаккумулятор вертикальный ГВ 100Н (фланец нерж., нижнее подкл., БЭЗ)</t>
  </si>
  <si>
    <t>8 936.00 руб.</t>
  </si>
  <si>
    <t>UNI-101708</t>
  </si>
  <si>
    <t>Гидроаккумулятор вертикальный ГВ 100НВ (фланец нерж., верхнее подкл., БЭЗ)</t>
  </si>
  <si>
    <t>8 863.00 руб.</t>
  </si>
  <si>
    <t>UNI-101709</t>
  </si>
  <si>
    <t>Гидроаккумулятор вертикальный ГВ 50 (нижнее подкл., БЭЗ)</t>
  </si>
  <si>
    <t>6 144.00 руб.</t>
  </si>
  <si>
    <t>UNI-101710</t>
  </si>
  <si>
    <t>Гидроаккумулятор вертикальный ГВ 50Н (фланец нерж., нижнее подкл., БЭЗ)</t>
  </si>
  <si>
    <t>6 538.00 руб.</t>
  </si>
  <si>
    <t>UNI-101711</t>
  </si>
  <si>
    <t>Гидроаккумулятор вертикальный ГВ 50НВ (фланец нерж., верхнее подкл., БЭЗ)</t>
  </si>
  <si>
    <t>6 445.00 руб.</t>
  </si>
  <si>
    <t>UNI-101712</t>
  </si>
  <si>
    <t>Гидроаккумулятор вертикальный ГВ 80 (нижнее подкл., БЭЗ)</t>
  </si>
  <si>
    <t>8 023.00 руб.</t>
  </si>
  <si>
    <t>UNI-101713</t>
  </si>
  <si>
    <t>Гидроаккумулятор вертикальный ГВ 80Н (фланец нерж., нижнее подкл., БЭЗ)</t>
  </si>
  <si>
    <t>8 417.00 руб.</t>
  </si>
  <si>
    <t>UNI-101714</t>
  </si>
  <si>
    <t>Гидроаккумулятор вертикальный ГВ 80НВ (фланец нерж., верхнее подкл., БЭЗ)</t>
  </si>
  <si>
    <t>8 344.00 руб.</t>
  </si>
  <si>
    <t>UNI-101715</t>
  </si>
  <si>
    <t>Гидроаккумулятор горизонтальный ГГ 100М (БЭЗ)</t>
  </si>
  <si>
    <t>8 718.00 руб.</t>
  </si>
  <si>
    <t>UNI-101716</t>
  </si>
  <si>
    <t>Гидроаккумулятор горизонтальный ГГ 24М (БЭЗ)</t>
  </si>
  <si>
    <t>3 318.00 руб.</t>
  </si>
  <si>
    <t>UNI-101717</t>
  </si>
  <si>
    <t>Гидроаккумулятор горизонтальный ГГ 35М (БЭЗ)</t>
  </si>
  <si>
    <t>4 328.00 руб.</t>
  </si>
  <si>
    <t>UNI-101718</t>
  </si>
  <si>
    <t>Гидроаккумулятор горизонтальный ГГ 50М (БЭЗ)</t>
  </si>
  <si>
    <t>6 269.00 руб.</t>
  </si>
  <si>
    <t>UNI-101719</t>
  </si>
  <si>
    <t>Гидроаккумулятор горизонтальный ГГ 80М (БЭЗ)</t>
  </si>
  <si>
    <t>8 147.00 руб.</t>
  </si>
  <si>
    <t>UNI-101720</t>
  </si>
  <si>
    <t>Гидроаккумулятор подвесной ГП 24 (БЭЗ)</t>
  </si>
  <si>
    <t>2 959.00 руб.</t>
  </si>
  <si>
    <t>UNI-101721</t>
  </si>
  <si>
    <t>Гидроаккумулятор подвесной ГП 35 (БЭЗ)</t>
  </si>
  <si>
    <t>4 120.00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</si>
</sst>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Relationship Id="rId17" Type="http://schemas.openxmlformats.org/officeDocument/2006/relationships/image" Target="../media/6a6c2f6c_86a6_11e9_8101_003048fd731b_5352ef79_57f4_11ea_810f_003048fd731b17.jpeg"/><Relationship Id="rId18" Type="http://schemas.openxmlformats.org/officeDocument/2006/relationships/image" Target="../media/6a6c2f6e_86a6_11e9_8101_003048fd731b_5352ef7a_57f4_11ea_810f_003048fd731b18.jpeg"/><Relationship Id="rId19" Type="http://schemas.openxmlformats.org/officeDocument/2006/relationships/image" Target="../media/6a6c2f70_86a6_11e9_8101_003048fd731b_5352ef78_57f4_11ea_810f_003048fd731b19.jpeg"/><Relationship Id="rId20" Type="http://schemas.openxmlformats.org/officeDocument/2006/relationships/image" Target="../media/6a6c2f72_86a6_11e9_8101_003048fd731b_0291d925_0d22_11ea_810d_003048fd731b20.jpeg"/><Relationship Id="rId21" Type="http://schemas.openxmlformats.org/officeDocument/2006/relationships/image" Target="../media/6a6c2f74_86a6_11e9_8101_003048fd731b_0291d926_0d22_11ea_810d_003048fd731b21.jpeg"/><Relationship Id="rId22" Type="http://schemas.openxmlformats.org/officeDocument/2006/relationships/image" Target="../media/6a6c2f76_86a6_11e9_8101_003048fd731b_0291d927_0d22_11ea_810d_003048fd731b22.jpeg"/><Relationship Id="rId23" Type="http://schemas.openxmlformats.org/officeDocument/2006/relationships/image" Target="../media/a05f35ec_ce20_11eb_82ca_003048fd731b_a15553a7_602e_11ec_a20b_00259070b48723.jpeg"/><Relationship Id="rId24" Type="http://schemas.openxmlformats.org/officeDocument/2006/relationships/image" Target="../media/a05f35ee_ce20_11eb_82ca_003048fd731b_a15553a8_602e_11ec_a20b_00259070b48724.jpeg"/><Relationship Id="rId25" Type="http://schemas.openxmlformats.org/officeDocument/2006/relationships/image" Target="../media/a05f35f0_ce20_11eb_82ca_003048fd731b_a15553a9_602e_11ec_a20b_00259070b48725.jpeg"/><Relationship Id="rId26" Type="http://schemas.openxmlformats.org/officeDocument/2006/relationships/image" Target="../media/a05f35f2_ce20_11eb_82ca_003048fd731b_a15553aa_602e_11ec_a20b_00259070b48726.jpeg"/><Relationship Id="rId27" Type="http://schemas.openxmlformats.org/officeDocument/2006/relationships/image" Target="../media/fc27c047_aa62_11ec_a25d_00259070b487_c0208088_c056_11ee_a549_047c1617b14327.jpeg"/><Relationship Id="rId28" Type="http://schemas.openxmlformats.org/officeDocument/2006/relationships/image" Target="../media/3f68c018_f775_11ec_a2cc_00259070b487_c020808a_c056_11ee_a549_047c1617b14328.jpeg"/><Relationship Id="rId29" Type="http://schemas.openxmlformats.org/officeDocument/2006/relationships/image" Target="../media/3f68c01a_f775_11ec_a2cc_00259070b487_ae66e5f0_3fbb_11ef_a5f3_047c1617b14329.jpeg"/><Relationship Id="rId30" Type="http://schemas.openxmlformats.org/officeDocument/2006/relationships/image" Target="../media/61991c21_230d_11ed_a307_00259070b487_ae66e5f1_3fbb_11ef_a5f3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>
        <v>9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17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10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6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9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1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J17*5440.00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6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9</v>
      </c>
      <c r="I20" s="1">
        <v>0</v>
      </c>
      <c r="J20" s="3" t="s">
        <v>18</v>
      </c>
      <c r="K20" s="2" t="str">
        <f>J20*5941.00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822070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4</v>
      </c>
      <c r="H22" s="2">
        <v>0</v>
      </c>
      <c r="I22" s="1">
        <v>0</v>
      </c>
      <c r="J22" s="3" t="s">
        <v>18</v>
      </c>
      <c r="K22" s="2" t="str">
        <f>J22*4030.74</f>
        <v>0</v>
      </c>
      <c r="L22" s="5"/>
    </row>
    <row r="23" spans="1:12" customHeight="1" ht="105" outlineLevel="4">
      <c r="A23" s="1"/>
      <c r="B23" s="1">
        <v>822071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7</v>
      </c>
      <c r="H23" s="2">
        <v>0</v>
      </c>
      <c r="I23" s="1">
        <v>0</v>
      </c>
      <c r="J23" s="3" t="s">
        <v>18</v>
      </c>
      <c r="K23" s="2" t="str">
        <f>J23*7827.75</f>
        <v>0</v>
      </c>
      <c r="L23" s="5"/>
    </row>
    <row r="24" spans="1:12" customHeight="1" ht="105" outlineLevel="4">
      <c r="A24" s="1"/>
      <c r="B24" s="1">
        <v>822072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6</v>
      </c>
      <c r="H24" s="2">
        <v>0</v>
      </c>
      <c r="I24" s="1">
        <v>-1</v>
      </c>
      <c r="J24" s="3" t="s">
        <v>18</v>
      </c>
      <c r="K24" s="2" t="str">
        <f>J24*8157.03</f>
        <v>0</v>
      </c>
      <c r="L24" s="5"/>
    </row>
    <row r="25" spans="1:12" customHeight="1" ht="105" outlineLevel="4">
      <c r="A25" s="1"/>
      <c r="B25" s="1">
        <v>822073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4</v>
      </c>
      <c r="H25" s="2">
        <v>0</v>
      </c>
      <c r="I25" s="1">
        <v>0</v>
      </c>
      <c r="J25" s="3" t="s">
        <v>18</v>
      </c>
      <c r="K25" s="2" t="str">
        <f>J25*2507.82</f>
        <v>0</v>
      </c>
      <c r="L25" s="5"/>
    </row>
    <row r="26" spans="1:12" customHeight="1" ht="105" outlineLevel="4">
      <c r="A26" s="1"/>
      <c r="B26" s="1">
        <v>822074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J26*4126.29</f>
        <v>0</v>
      </c>
      <c r="L26" s="5"/>
    </row>
    <row r="27" spans="1:12" customHeight="1" ht="105" outlineLevel="4">
      <c r="A27" s="1"/>
      <c r="B27" s="1">
        <v>822075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10</v>
      </c>
      <c r="H27" s="2">
        <v>0</v>
      </c>
      <c r="I27" s="1">
        <v>0</v>
      </c>
      <c r="J27" s="3" t="s">
        <v>18</v>
      </c>
      <c r="K27" s="2" t="str">
        <f>J27*8196.72</f>
        <v>0</v>
      </c>
      <c r="L27" s="5"/>
    </row>
    <row r="28" spans="1:12" outlineLevel="2">
      <c r="A28" s="8" t="s">
        <v>105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833408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J29*2494.74</f>
        <v>0</v>
      </c>
      <c r="L29" s="5"/>
    </row>
    <row r="30" spans="1:12" customHeight="1" ht="105" outlineLevel="4">
      <c r="A30" s="1"/>
      <c r="B30" s="1">
        <v>833409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J30*4331.11</f>
        <v>0</v>
      </c>
      <c r="L30" s="5"/>
    </row>
    <row r="31" spans="1:12" customHeight="1" ht="105" outlineLevel="4">
      <c r="A31" s="1"/>
      <c r="B31" s="1">
        <v>833410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4</v>
      </c>
      <c r="H31" s="2">
        <v>0</v>
      </c>
      <c r="I31" s="1">
        <v>0</v>
      </c>
      <c r="J31" s="3" t="s">
        <v>18</v>
      </c>
      <c r="K31" s="2" t="str">
        <f>J31*5218.63</f>
        <v>0</v>
      </c>
      <c r="L31" s="5"/>
    </row>
    <row r="32" spans="1:12" customHeight="1" ht="105" outlineLevel="4">
      <c r="A32" s="1"/>
      <c r="B32" s="1">
        <v>833411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4</v>
      </c>
      <c r="H32" s="2">
        <v>0</v>
      </c>
      <c r="I32" s="1">
        <v>0</v>
      </c>
      <c r="J32" s="3" t="s">
        <v>18</v>
      </c>
      <c r="K32" s="2" t="str">
        <f>J32*10017.70</f>
        <v>0</v>
      </c>
      <c r="L32" s="5"/>
    </row>
    <row r="33" spans="1:12" customHeight="1" ht="105" outlineLevel="4">
      <c r="A33" s="1"/>
      <c r="B33" s="1">
        <v>858843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J33*9142.82</f>
        <v>0</v>
      </c>
      <c r="L33" s="5"/>
    </row>
    <row r="34" spans="1:12" customHeight="1" ht="105" outlineLevel="4">
      <c r="A34" s="1"/>
      <c r="B34" s="1">
        <v>868608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J34*8797.76</f>
        <v>0</v>
      </c>
      <c r="L34" s="5"/>
    </row>
    <row r="35" spans="1:12" customHeight="1" ht="105" outlineLevel="4">
      <c r="A35" s="1"/>
      <c r="B35" s="1">
        <v>868609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0</v>
      </c>
      <c r="H35" s="2">
        <v>0</v>
      </c>
      <c r="I35" s="1">
        <v>0</v>
      </c>
      <c r="J35" s="3" t="s">
        <v>18</v>
      </c>
      <c r="K35" s="2" t="str">
        <f>J35*9238.36</f>
        <v>0</v>
      </c>
      <c r="L35" s="5"/>
    </row>
    <row r="36" spans="1:12" customHeight="1" ht="105" outlineLevel="4">
      <c r="A36" s="1"/>
      <c r="B36" s="1">
        <v>869374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5</v>
      </c>
      <c r="H36" s="2">
        <v>0</v>
      </c>
      <c r="I36" s="1">
        <v>0</v>
      </c>
      <c r="J36" s="3" t="s">
        <v>18</v>
      </c>
      <c r="K36" s="2" t="str">
        <f>J36*9795.00</f>
        <v>0</v>
      </c>
      <c r="L36" s="5"/>
    </row>
    <row r="37" spans="1:12" outlineLevel="2">
      <c r="A37" s="8" t="s">
        <v>138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outlineLevel="5">
      <c r="A39" s="1"/>
      <c r="B39" s="1">
        <v>958936</v>
      </c>
      <c r="C39" s="1" t="s">
        <v>139</v>
      </c>
      <c r="D39" s="1">
        <v>47370</v>
      </c>
      <c r="E39" s="2" t="s">
        <v>140</v>
      </c>
      <c r="F39" s="2" t="s">
        <v>141</v>
      </c>
      <c r="G39" s="2">
        <v>0</v>
      </c>
      <c r="H39" s="2">
        <v>0</v>
      </c>
      <c r="I39" s="1">
        <v>0</v>
      </c>
      <c r="J39" s="3" t="s">
        <v>18</v>
      </c>
      <c r="K39" s="2" t="str">
        <f>J39*8761.00</f>
        <v>0</v>
      </c>
      <c r="L39" s="5"/>
    </row>
    <row r="40" spans="1:12" outlineLevel="5">
      <c r="A40" s="1"/>
      <c r="B40" s="1">
        <v>958937</v>
      </c>
      <c r="C40" s="1" t="s">
        <v>142</v>
      </c>
      <c r="D40" s="1">
        <v>29758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18</v>
      </c>
      <c r="K40" s="2" t="str">
        <f>J40*762.20</f>
        <v>0</v>
      </c>
      <c r="L40" s="5"/>
    </row>
    <row r="41" spans="1:12" outlineLevel="5">
      <c r="A41" s="1"/>
      <c r="B41" s="1">
        <v>958938</v>
      </c>
      <c r="C41" s="1" t="s">
        <v>145</v>
      </c>
      <c r="D41" s="1">
        <v>85109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J41*6753.00</f>
        <v>0</v>
      </c>
      <c r="L41" s="5"/>
    </row>
    <row r="42" spans="1:12" outlineLevel="5">
      <c r="A42" s="1"/>
      <c r="B42" s="1">
        <v>958939</v>
      </c>
      <c r="C42" s="1" t="s">
        <v>148</v>
      </c>
      <c r="D42" s="1">
        <v>86832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18</v>
      </c>
      <c r="K42" s="2" t="str">
        <f>J42*11481.00</f>
        <v>0</v>
      </c>
      <c r="L42" s="5"/>
    </row>
    <row r="43" spans="1:12" outlineLevel="5">
      <c r="A43" s="1"/>
      <c r="B43" s="1">
        <v>958940</v>
      </c>
      <c r="C43" s="1" t="s">
        <v>151</v>
      </c>
      <c r="D43" s="1">
        <v>46206</v>
      </c>
      <c r="E43" s="2" t="s">
        <v>152</v>
      </c>
      <c r="F43" s="2" t="s">
        <v>153</v>
      </c>
      <c r="G43" s="2">
        <v>0</v>
      </c>
      <c r="H43" s="2">
        <v>0</v>
      </c>
      <c r="I43" s="1">
        <v>0</v>
      </c>
      <c r="J43" s="3" t="s">
        <v>18</v>
      </c>
      <c r="K43" s="2" t="str">
        <f>J43*5020.00</f>
        <v>0</v>
      </c>
      <c r="L43" s="5"/>
    </row>
    <row r="44" spans="1:12" outlineLevel="5">
      <c r="A44" s="1"/>
      <c r="B44" s="1">
        <v>958941</v>
      </c>
      <c r="C44" s="1" t="s">
        <v>154</v>
      </c>
      <c r="D44" s="1">
        <v>13890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18</v>
      </c>
      <c r="K44" s="2" t="str">
        <f>J44*18135.00</f>
        <v>0</v>
      </c>
      <c r="L44" s="5"/>
    </row>
    <row r="45" spans="1:12" outlineLevel="5">
      <c r="A45" s="1"/>
      <c r="B45" s="1">
        <v>958942</v>
      </c>
      <c r="C45" s="1" t="s">
        <v>157</v>
      </c>
      <c r="D45" s="1">
        <v>21266</v>
      </c>
      <c r="E45" s="2" t="s">
        <v>158</v>
      </c>
      <c r="F45" s="2" t="s">
        <v>159</v>
      </c>
      <c r="G45" s="2">
        <v>0</v>
      </c>
      <c r="H45" s="2">
        <v>0</v>
      </c>
      <c r="I45" s="1">
        <v>0</v>
      </c>
      <c r="J45" s="3" t="s">
        <v>18</v>
      </c>
      <c r="K45" s="2" t="str">
        <f>J45*17463.00</f>
        <v>0</v>
      </c>
      <c r="L45" s="5"/>
    </row>
    <row r="46" spans="1:12" outlineLevel="5">
      <c r="A46" s="1"/>
      <c r="B46" s="1">
        <v>958943</v>
      </c>
      <c r="C46" s="1" t="s">
        <v>160</v>
      </c>
      <c r="D46" s="1">
        <v>54872</v>
      </c>
      <c r="E46" s="2" t="s">
        <v>161</v>
      </c>
      <c r="F46" s="2" t="s">
        <v>162</v>
      </c>
      <c r="G46" s="2">
        <v>0</v>
      </c>
      <c r="H46" s="2">
        <v>0</v>
      </c>
      <c r="I46" s="1">
        <v>0</v>
      </c>
      <c r="J46" s="3" t="s">
        <v>18</v>
      </c>
      <c r="K46" s="2" t="str">
        <f>J46*20492.00</f>
        <v>0</v>
      </c>
      <c r="L46" s="5"/>
    </row>
    <row r="47" spans="1:12" outlineLevel="5">
      <c r="A47" s="1"/>
      <c r="B47" s="1">
        <v>958944</v>
      </c>
      <c r="C47" s="1" t="s">
        <v>163</v>
      </c>
      <c r="D47" s="1">
        <v>71583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18</v>
      </c>
      <c r="K47" s="2" t="str">
        <f>J47*19253.00</f>
        <v>0</v>
      </c>
      <c r="L47" s="5"/>
    </row>
    <row r="48" spans="1:12" outlineLevel="5">
      <c r="A48" s="1"/>
      <c r="B48" s="1">
        <v>958945</v>
      </c>
      <c r="C48" s="1" t="s">
        <v>166</v>
      </c>
      <c r="D48" s="1">
        <v>90454</v>
      </c>
      <c r="E48" s="2" t="s">
        <v>167</v>
      </c>
      <c r="F48" s="2" t="s">
        <v>168</v>
      </c>
      <c r="G48" s="2">
        <v>0</v>
      </c>
      <c r="H48" s="2">
        <v>0</v>
      </c>
      <c r="I48" s="1">
        <v>0</v>
      </c>
      <c r="J48" s="3" t="s">
        <v>18</v>
      </c>
      <c r="K48" s="2" t="str">
        <f>J48*24783.00</f>
        <v>0</v>
      </c>
      <c r="L48" s="5"/>
    </row>
    <row r="49" spans="1:12" outlineLevel="5">
      <c r="A49" s="1"/>
      <c r="B49" s="1">
        <v>958946</v>
      </c>
      <c r="C49" s="1" t="s">
        <v>169</v>
      </c>
      <c r="D49" s="1">
        <v>66837</v>
      </c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18</v>
      </c>
      <c r="K49" s="2" t="str">
        <f>J49*32538.00</f>
        <v>0</v>
      </c>
      <c r="L49" s="5"/>
    </row>
    <row r="50" spans="1:12" outlineLevel="3">
      <c r="A50" s="9" t="s">
        <v>172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outlineLevel="5">
      <c r="A51" s="1"/>
      <c r="B51" s="1">
        <v>958920</v>
      </c>
      <c r="C51" s="1" t="s">
        <v>173</v>
      </c>
      <c r="D51" s="1">
        <v>44355</v>
      </c>
      <c r="E51" s="2" t="s">
        <v>174</v>
      </c>
      <c r="F51" s="2" t="s">
        <v>175</v>
      </c>
      <c r="G51" s="2">
        <v>0</v>
      </c>
      <c r="H51" s="2">
        <v>0</v>
      </c>
      <c r="I51" s="1">
        <v>0</v>
      </c>
      <c r="J51" s="3" t="s">
        <v>18</v>
      </c>
      <c r="K51" s="2" t="str">
        <f>J51*8542.00</f>
        <v>0</v>
      </c>
      <c r="L51" s="5"/>
    </row>
    <row r="52" spans="1:12" outlineLevel="5">
      <c r="A52" s="1"/>
      <c r="B52" s="1">
        <v>958921</v>
      </c>
      <c r="C52" s="1" t="s">
        <v>176</v>
      </c>
      <c r="D52" s="1">
        <v>33158</v>
      </c>
      <c r="E52" s="2" t="s">
        <v>177</v>
      </c>
      <c r="F52" s="2" t="s">
        <v>178</v>
      </c>
      <c r="G52" s="2">
        <v>0</v>
      </c>
      <c r="H52" s="2">
        <v>0</v>
      </c>
      <c r="I52" s="1">
        <v>0</v>
      </c>
      <c r="J52" s="3" t="s">
        <v>18</v>
      </c>
      <c r="K52" s="2" t="str">
        <f>J52*8936.00</f>
        <v>0</v>
      </c>
      <c r="L52" s="5"/>
    </row>
    <row r="53" spans="1:12" outlineLevel="5">
      <c r="A53" s="1"/>
      <c r="B53" s="1">
        <v>958922</v>
      </c>
      <c r="C53" s="1" t="s">
        <v>179</v>
      </c>
      <c r="D53" s="1">
        <v>35151</v>
      </c>
      <c r="E53" s="2" t="s">
        <v>180</v>
      </c>
      <c r="F53" s="2" t="s">
        <v>181</v>
      </c>
      <c r="G53" s="2">
        <v>0</v>
      </c>
      <c r="H53" s="2">
        <v>0</v>
      </c>
      <c r="I53" s="1">
        <v>0</v>
      </c>
      <c r="J53" s="3" t="s">
        <v>18</v>
      </c>
      <c r="K53" s="2" t="str">
        <f>J53*8863.00</f>
        <v>0</v>
      </c>
      <c r="L53" s="5"/>
    </row>
    <row r="54" spans="1:12" outlineLevel="5">
      <c r="A54" s="1"/>
      <c r="B54" s="1">
        <v>958923</v>
      </c>
      <c r="C54" s="1" t="s">
        <v>182</v>
      </c>
      <c r="D54" s="1">
        <v>93852</v>
      </c>
      <c r="E54" s="2" t="s">
        <v>183</v>
      </c>
      <c r="F54" s="2" t="s">
        <v>184</v>
      </c>
      <c r="G54" s="2">
        <v>0</v>
      </c>
      <c r="H54" s="2">
        <v>0</v>
      </c>
      <c r="I54" s="1">
        <v>0</v>
      </c>
      <c r="J54" s="3" t="s">
        <v>18</v>
      </c>
      <c r="K54" s="2" t="str">
        <f>J54*6144.00</f>
        <v>0</v>
      </c>
      <c r="L54" s="5"/>
    </row>
    <row r="55" spans="1:12" outlineLevel="5">
      <c r="A55" s="1"/>
      <c r="B55" s="1">
        <v>958924</v>
      </c>
      <c r="C55" s="1" t="s">
        <v>185</v>
      </c>
      <c r="D55" s="1">
        <v>14579</v>
      </c>
      <c r="E55" s="2" t="s">
        <v>186</v>
      </c>
      <c r="F55" s="2" t="s">
        <v>187</v>
      </c>
      <c r="G55" s="2">
        <v>0</v>
      </c>
      <c r="H55" s="2">
        <v>0</v>
      </c>
      <c r="I55" s="1">
        <v>0</v>
      </c>
      <c r="J55" s="3" t="s">
        <v>18</v>
      </c>
      <c r="K55" s="2" t="str">
        <f>J55*6538.00</f>
        <v>0</v>
      </c>
      <c r="L55" s="5"/>
    </row>
    <row r="56" spans="1:12" outlineLevel="5">
      <c r="A56" s="1"/>
      <c r="B56" s="1">
        <v>958925</v>
      </c>
      <c r="C56" s="1" t="s">
        <v>188</v>
      </c>
      <c r="D56" s="1">
        <v>48091</v>
      </c>
      <c r="E56" s="2" t="s">
        <v>189</v>
      </c>
      <c r="F56" s="2" t="s">
        <v>190</v>
      </c>
      <c r="G56" s="2">
        <v>0</v>
      </c>
      <c r="H56" s="2">
        <v>0</v>
      </c>
      <c r="I56" s="1">
        <v>0</v>
      </c>
      <c r="J56" s="3" t="s">
        <v>18</v>
      </c>
      <c r="K56" s="2" t="str">
        <f>J56*6445.00</f>
        <v>0</v>
      </c>
      <c r="L56" s="5"/>
    </row>
    <row r="57" spans="1:12" outlineLevel="5">
      <c r="A57" s="1"/>
      <c r="B57" s="1">
        <v>958926</v>
      </c>
      <c r="C57" s="1" t="s">
        <v>191</v>
      </c>
      <c r="D57" s="1">
        <v>21064</v>
      </c>
      <c r="E57" s="2" t="s">
        <v>192</v>
      </c>
      <c r="F57" s="2" t="s">
        <v>193</v>
      </c>
      <c r="G57" s="2">
        <v>0</v>
      </c>
      <c r="H57" s="2">
        <v>0</v>
      </c>
      <c r="I57" s="1">
        <v>0</v>
      </c>
      <c r="J57" s="3" t="s">
        <v>18</v>
      </c>
      <c r="K57" s="2" t="str">
        <f>J57*8023.00</f>
        <v>0</v>
      </c>
      <c r="L57" s="5"/>
    </row>
    <row r="58" spans="1:12" outlineLevel="5">
      <c r="A58" s="1"/>
      <c r="B58" s="1">
        <v>958927</v>
      </c>
      <c r="C58" s="1" t="s">
        <v>194</v>
      </c>
      <c r="D58" s="1">
        <v>31072</v>
      </c>
      <c r="E58" s="2" t="s">
        <v>195</v>
      </c>
      <c r="F58" s="2" t="s">
        <v>196</v>
      </c>
      <c r="G58" s="2">
        <v>0</v>
      </c>
      <c r="H58" s="2">
        <v>0</v>
      </c>
      <c r="I58" s="1">
        <v>0</v>
      </c>
      <c r="J58" s="3" t="s">
        <v>18</v>
      </c>
      <c r="K58" s="2" t="str">
        <f>J58*8417.00</f>
        <v>0</v>
      </c>
      <c r="L58" s="5"/>
    </row>
    <row r="59" spans="1:12" outlineLevel="5">
      <c r="A59" s="1"/>
      <c r="B59" s="1">
        <v>958928</v>
      </c>
      <c r="C59" s="1" t="s">
        <v>197</v>
      </c>
      <c r="D59" s="1">
        <v>54224</v>
      </c>
      <c r="E59" s="2" t="s">
        <v>198</v>
      </c>
      <c r="F59" s="2" t="s">
        <v>199</v>
      </c>
      <c r="G59" s="2">
        <v>0</v>
      </c>
      <c r="H59" s="2">
        <v>0</v>
      </c>
      <c r="I59" s="1">
        <v>0</v>
      </c>
      <c r="J59" s="3" t="s">
        <v>18</v>
      </c>
      <c r="K59" s="2" t="str">
        <f>J59*8344.00</f>
        <v>0</v>
      </c>
      <c r="L59" s="5"/>
    </row>
    <row r="60" spans="1:12" outlineLevel="5">
      <c r="A60" s="1"/>
      <c r="B60" s="1">
        <v>958929</v>
      </c>
      <c r="C60" s="1" t="s">
        <v>200</v>
      </c>
      <c r="D60" s="1">
        <v>29901</v>
      </c>
      <c r="E60" s="2" t="s">
        <v>201</v>
      </c>
      <c r="F60" s="2" t="s">
        <v>202</v>
      </c>
      <c r="G60" s="2">
        <v>0</v>
      </c>
      <c r="H60" s="2">
        <v>0</v>
      </c>
      <c r="I60" s="1">
        <v>0</v>
      </c>
      <c r="J60" s="3" t="s">
        <v>18</v>
      </c>
      <c r="K60" s="2" t="str">
        <f>J60*8718.00</f>
        <v>0</v>
      </c>
      <c r="L60" s="5"/>
    </row>
    <row r="61" spans="1:12" outlineLevel="5">
      <c r="A61" s="1"/>
      <c r="B61" s="1">
        <v>958930</v>
      </c>
      <c r="C61" s="1" t="s">
        <v>203</v>
      </c>
      <c r="D61" s="1">
        <v>18157</v>
      </c>
      <c r="E61" s="2" t="s">
        <v>204</v>
      </c>
      <c r="F61" s="2" t="s">
        <v>205</v>
      </c>
      <c r="G61" s="2">
        <v>0</v>
      </c>
      <c r="H61" s="2">
        <v>0</v>
      </c>
      <c r="I61" s="1">
        <v>0</v>
      </c>
      <c r="J61" s="3" t="s">
        <v>18</v>
      </c>
      <c r="K61" s="2" t="str">
        <f>J61*3318.00</f>
        <v>0</v>
      </c>
      <c r="L61" s="5"/>
    </row>
    <row r="62" spans="1:12" outlineLevel="5">
      <c r="A62" s="1"/>
      <c r="B62" s="1">
        <v>958931</v>
      </c>
      <c r="C62" s="1" t="s">
        <v>206</v>
      </c>
      <c r="D62" s="1">
        <v>55731</v>
      </c>
      <c r="E62" s="2" t="s">
        <v>207</v>
      </c>
      <c r="F62" s="2" t="s">
        <v>208</v>
      </c>
      <c r="G62" s="2">
        <v>0</v>
      </c>
      <c r="H62" s="2">
        <v>0</v>
      </c>
      <c r="I62" s="1">
        <v>0</v>
      </c>
      <c r="J62" s="3" t="s">
        <v>18</v>
      </c>
      <c r="K62" s="2" t="str">
        <f>J62*4328.00</f>
        <v>0</v>
      </c>
      <c r="L62" s="5"/>
    </row>
    <row r="63" spans="1:12" outlineLevel="5">
      <c r="A63" s="1"/>
      <c r="B63" s="1">
        <v>958932</v>
      </c>
      <c r="C63" s="1" t="s">
        <v>209</v>
      </c>
      <c r="D63" s="1">
        <v>68334</v>
      </c>
      <c r="E63" s="2" t="s">
        <v>210</v>
      </c>
      <c r="F63" s="2" t="s">
        <v>211</v>
      </c>
      <c r="G63" s="2">
        <v>0</v>
      </c>
      <c r="H63" s="2">
        <v>0</v>
      </c>
      <c r="I63" s="1">
        <v>0</v>
      </c>
      <c r="J63" s="3" t="s">
        <v>18</v>
      </c>
      <c r="K63" s="2" t="str">
        <f>J63*6269.00</f>
        <v>0</v>
      </c>
      <c r="L63" s="5"/>
    </row>
    <row r="64" spans="1:12" outlineLevel="5">
      <c r="A64" s="1"/>
      <c r="B64" s="1">
        <v>958933</v>
      </c>
      <c r="C64" s="1" t="s">
        <v>212</v>
      </c>
      <c r="D64" s="1">
        <v>34799</v>
      </c>
      <c r="E64" s="2" t="s">
        <v>213</v>
      </c>
      <c r="F64" s="2" t="s">
        <v>214</v>
      </c>
      <c r="G64" s="2">
        <v>0</v>
      </c>
      <c r="H64" s="2">
        <v>0</v>
      </c>
      <c r="I64" s="1">
        <v>0</v>
      </c>
      <c r="J64" s="3" t="s">
        <v>18</v>
      </c>
      <c r="K64" s="2" t="str">
        <f>J64*8147.00</f>
        <v>0</v>
      </c>
      <c r="L64" s="5"/>
    </row>
    <row r="65" spans="1:12" outlineLevel="5">
      <c r="A65" s="1"/>
      <c r="B65" s="1">
        <v>958934</v>
      </c>
      <c r="C65" s="1" t="s">
        <v>215</v>
      </c>
      <c r="D65" s="1">
        <v>52065</v>
      </c>
      <c r="E65" s="2" t="s">
        <v>216</v>
      </c>
      <c r="F65" s="2" t="s">
        <v>217</v>
      </c>
      <c r="G65" s="2">
        <v>0</v>
      </c>
      <c r="H65" s="2">
        <v>0</v>
      </c>
      <c r="I65" s="1">
        <v>0</v>
      </c>
      <c r="J65" s="3" t="s">
        <v>18</v>
      </c>
      <c r="K65" s="2" t="str">
        <f>J65*2959.00</f>
        <v>0</v>
      </c>
      <c r="L65" s="5"/>
    </row>
    <row r="66" spans="1:12" outlineLevel="5">
      <c r="A66" s="1"/>
      <c r="B66" s="1">
        <v>958935</v>
      </c>
      <c r="C66" s="1" t="s">
        <v>218</v>
      </c>
      <c r="D66" s="1">
        <v>66790</v>
      </c>
      <c r="E66" s="2" t="s">
        <v>219</v>
      </c>
      <c r="F66" s="2" t="s">
        <v>220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J66*4120.00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8:K28"/>
    <mergeCell ref="A37:K37"/>
    <mergeCell ref="A38:K38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2026-06-21T06:29:36+03:00</dcterms:created>
  <dcterms:modified xsi:type="dcterms:W3CDTF">2026-06-21T06:29:36+03:00</dcterms:modified>
  <dc:title>Untitled Spreadsheet</dc:title>
  <dc:description/>
  <dc:subject/>
  <cp:keywords/>
  <cp:category/>
</cp:coreProperties>
</file>