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<sst xmlns="http://schemas.openxmlformats.org/spreadsheetml/2006/main" uniqueCount="225">
  <si>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</si>
  <si>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</si>
  <si>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</si>
  <si>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</si>
  <si>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</si>
  <si>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</si>
  <si>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</si>
  <si>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</si>
  <si>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</si>
  <si>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</si>
  <si>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</si>
  <si>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отопления</t>
  </si>
  <si>
    <t>Баки для отопления VALTEC</t>
  </si>
  <si>
    <t>VLC-1011014</t>
  </si>
  <si>
    <t>VT.RV.R.060008</t>
  </si>
  <si>
    <t>Бак расш. для отопления 8л. КРАСНЫЙ (1/8шт)</t>
  </si>
  <si>
    <t>2 304.00 руб.</t>
  </si>
  <si>
    <t>&gt;25</t>
  </si>
  <si>
    <t>шт</t>
  </si>
  <si>
    <t>VLC-1011015</t>
  </si>
  <si>
    <t>VT.RV.R.060012</t>
  </si>
  <si>
    <t>Бак расш. для отопления 12л. КРАСНЫЙ (1/8шт)</t>
  </si>
  <si>
    <t>2 511.00 руб.</t>
  </si>
  <si>
    <t>VLC-1011016</t>
  </si>
  <si>
    <t>VT.RV.R.060018</t>
  </si>
  <si>
    <t>Бак расш. для отопления 18л. КРАСНЫЙ (1/4шт)</t>
  </si>
  <si>
    <t>2 721.00 руб.</t>
  </si>
  <si>
    <t>VLC-1011017</t>
  </si>
  <si>
    <t>VT.RV.R.060024</t>
  </si>
  <si>
    <t>Бак расш. для отопления 24л. КРАСНЫЙ (1/4шт)</t>
  </si>
  <si>
    <t>2 960.00 руб.</t>
  </si>
  <si>
    <t>VLC-1011018</t>
  </si>
  <si>
    <t>VT.RV.R.060035</t>
  </si>
  <si>
    <t>Бак расш. для отопления 35л. КРАСНЫЙ</t>
  </si>
  <si>
    <t>5 619.00 руб.</t>
  </si>
  <si>
    <t>&gt;10</t>
  </si>
  <si>
    <t>VLC-1011019</t>
  </si>
  <si>
    <t>VT.RV.R.060050</t>
  </si>
  <si>
    <t>Бак расш. для отопления 50л. КРАСНЫЙ (с ножками)</t>
  </si>
  <si>
    <t>6 756.00 руб.</t>
  </si>
  <si>
    <t>VLC-1011020</t>
  </si>
  <si>
    <t>VT.RV.R.060080</t>
  </si>
  <si>
    <t>Бак расш. для отопления 80л. КРАСНЫЙ (с ножками)</t>
  </si>
  <si>
    <t>9 348.00 руб.</t>
  </si>
  <si>
    <t>VLC-1011021</t>
  </si>
  <si>
    <t>VT.RV.R.060100</t>
  </si>
  <si>
    <t>Бак расш. для отопления 100л. КРАСНЫЙ (с ножками)</t>
  </si>
  <si>
    <t>13 239.00 руб.</t>
  </si>
  <si>
    <t>VLC-1011022</t>
  </si>
  <si>
    <t>VT.RV.R.070150</t>
  </si>
  <si>
    <t>Бак расш. для отопления 150л. КРАСНЫЙ (с ножками)</t>
  </si>
  <si>
    <t>19 611.00 руб.</t>
  </si>
  <si>
    <t>VLC-900406</t>
  </si>
  <si>
    <t>VT.RV.R.081000</t>
  </si>
  <si>
    <t>Бак расш. для отопления 1000л. КРАСНЫЙ</t>
  </si>
  <si>
    <t>225 692.00 руб.</t>
  </si>
  <si>
    <t>VLC-900407</t>
  </si>
  <si>
    <t>VT.RV.R.080200</t>
  </si>
  <si>
    <t>Бак расш. для отопления 200л. КРАСНЫЙ</t>
  </si>
  <si>
    <t>35 399.00 руб.</t>
  </si>
  <si>
    <t>VLC-900408</t>
  </si>
  <si>
    <t>VT.RV.R.080300</t>
  </si>
  <si>
    <t>Бак расш. для отопления 300л. КРАСНЫЙ</t>
  </si>
  <si>
    <t>38 693.00 руб.</t>
  </si>
  <si>
    <t>VLC-900409</t>
  </si>
  <si>
    <t>VT.RV.R.080500</t>
  </si>
  <si>
    <t>Бак расш. для отопления 500л. КРАСНЫЙ</t>
  </si>
  <si>
    <t>73 251.00 руб.</t>
  </si>
  <si>
    <t>VLC-900410</t>
  </si>
  <si>
    <t>VT.RV.R.080750</t>
  </si>
  <si>
    <t>Бак расш. для отопления 750л. КРАСНЫЙ</t>
  </si>
  <si>
    <t>155 130.00 руб.</t>
  </si>
  <si>
    <t>VLC-900524</t>
  </si>
  <si>
    <t>VT.F.R.050008</t>
  </si>
  <si>
    <t>Бак расш. Красный для отопления 8л./1,5 - 6bar (3/4"), заполнен азотом, (Flamco)</t>
  </si>
  <si>
    <t>2 886.00 руб.</t>
  </si>
  <si>
    <t>&gt;50</t>
  </si>
  <si>
    <t>VLC-900525</t>
  </si>
  <si>
    <t>VT.F.R.050012</t>
  </si>
  <si>
    <t>Бак расш. Красный для отопления 12л./1,5 - 6bar (3/4"), заполнен азотом, (Flamco)</t>
  </si>
  <si>
    <t>3 073.00 руб.</t>
  </si>
  <si>
    <t>VLC-900526</t>
  </si>
  <si>
    <t>VT.F.R.050018</t>
  </si>
  <si>
    <t>Бак расш. Красный для отопления 18л./1,5 - 6bar (3/4"), заполнен азотом, (Flamco)</t>
  </si>
  <si>
    <t>3 238.00 руб.</t>
  </si>
  <si>
    <t>VLC-900527</t>
  </si>
  <si>
    <t>VT.F.R.050025</t>
  </si>
  <si>
    <t>Бак расш. Красный для отопления 25л./1,5 - 6bar (3/4"), заполнен азотом, (Flamco)</t>
  </si>
  <si>
    <t>3 675.00 руб.</t>
  </si>
  <si>
    <t>VLC-900528</t>
  </si>
  <si>
    <t>VT.F.R.050035</t>
  </si>
  <si>
    <t>Бак расш. Красный для отопления 35л./1,5 - 6bar (3/4"), заполнен азотом, (Flamco)</t>
  </si>
  <si>
    <t>5 933.00 руб.</t>
  </si>
  <si>
    <t>VLC-900529</t>
  </si>
  <si>
    <t>VT.F.R.050050</t>
  </si>
  <si>
    <t>Бак расш. Красный для отопления 50л./1,5 - 6bar (3/4"), заполнен азотом, (Flamco)</t>
  </si>
  <si>
    <t>7 435.00 руб.</t>
  </si>
  <si>
    <t>VLC-900530</t>
  </si>
  <si>
    <t>VT.F.R.050080</t>
  </si>
  <si>
    <t>Бак расш. Красный для отопления 80л./1,5 - 6bar (3/4"), заполнен азотом, (Flamco)</t>
  </si>
  <si>
    <t>9 653.00 руб.</t>
  </si>
  <si>
    <t>Баки для отопления VIEIR</t>
  </si>
  <si>
    <t>BAK-120001</t>
  </si>
  <si>
    <t>VERH-8</t>
  </si>
  <si>
    <t>Бак мембранный для отопл. VR  8л вертикальный</t>
  </si>
  <si>
    <t>1 230.16 руб.</t>
  </si>
  <si>
    <t>BAK-120002</t>
  </si>
  <si>
    <t>VERH-19</t>
  </si>
  <si>
    <t>Бак мембранный для отопл. VR  19л вертикальный</t>
  </si>
  <si>
    <t>2 086.96 руб.</t>
  </si>
  <si>
    <t>BAK-120003</t>
  </si>
  <si>
    <t>VERH-24</t>
  </si>
  <si>
    <t>Бак мембранный для отопл. VR  24л вертикальный</t>
  </si>
  <si>
    <t>2 289.26 руб.</t>
  </si>
  <si>
    <t>BAK-120004</t>
  </si>
  <si>
    <t>VERH-12</t>
  </si>
  <si>
    <t>Бак мембранный для отопл. VR  12л вертикальный</t>
  </si>
  <si>
    <t>1 921.85 руб.</t>
  </si>
  <si>
    <t>BAK-120005</t>
  </si>
  <si>
    <t>VEH-36</t>
  </si>
  <si>
    <t>Бак мембранный для отопл. VR  36л вертикальный с ножками</t>
  </si>
  <si>
    <t>3 630.99 руб.</t>
  </si>
  <si>
    <t>BAK-120006</t>
  </si>
  <si>
    <t>VEH-50</t>
  </si>
  <si>
    <t>Бак мембранный для отопл. VR  50л вертикальный с ножками</t>
  </si>
  <si>
    <t>4 141.20 руб.</t>
  </si>
  <si>
    <t>Баки для отопления ZEGOR</t>
  </si>
  <si>
    <t>ZGR-001179</t>
  </si>
  <si>
    <t>YT-6FT</t>
  </si>
  <si>
    <t>Бак мембранный для отопления 6л плоский (1шт)</t>
  </si>
  <si>
    <t>3 054.61 руб.</t>
  </si>
  <si>
    <t>ZGR-001180</t>
  </si>
  <si>
    <t>YT-8FT</t>
  </si>
  <si>
    <t>Бак мембранный для отопления 8л плоский (1шт)</t>
  </si>
  <si>
    <t>3 191.27 руб.</t>
  </si>
  <si>
    <t>ZGR-001181</t>
  </si>
  <si>
    <t>YT-10FT</t>
  </si>
  <si>
    <t>Бак мембранный для отопления 10л плоский (1шт)</t>
  </si>
  <si>
    <t>3 327.93 руб.</t>
  </si>
  <si>
    <t>ZGR-001182</t>
  </si>
  <si>
    <t>YT-5VT</t>
  </si>
  <si>
    <t>Бак мембранный для отопления 5л вертикальный (1шт)</t>
  </si>
  <si>
    <t>1 510.68 руб.</t>
  </si>
  <si>
    <t>ZGR-001183</t>
  </si>
  <si>
    <t>YT-8VT</t>
  </si>
  <si>
    <t>Бак мембранный для отопления 8л вертикальный (1шт)</t>
  </si>
  <si>
    <t>1 562.39 руб.</t>
  </si>
  <si>
    <t>ZGR-001184</t>
  </si>
  <si>
    <t>YT-12VT</t>
  </si>
  <si>
    <t>Бак мембранный для отопления 12л вертикальный (1шт)</t>
  </si>
  <si>
    <t>2 194.00 руб.</t>
  </si>
  <si>
    <t>ZGR-001185</t>
  </si>
  <si>
    <t>YT-19VT</t>
  </si>
  <si>
    <t>Бак мембранный для отопления 19л вертикальный (1шт)</t>
  </si>
  <si>
    <t>2 389.76 руб.</t>
  </si>
  <si>
    <t>ZGR-001186</t>
  </si>
  <si>
    <t>YT-24VT</t>
  </si>
  <si>
    <t>Бак мембранный для отопления 24л вертикальный (1шт)</t>
  </si>
  <si>
    <t>2 437.78 руб.</t>
  </si>
  <si>
    <t>ZGR-001222</t>
  </si>
  <si>
    <t>YT-12FT</t>
  </si>
  <si>
    <t>Бак мембранный для отопления 12л плоский (1шт)</t>
  </si>
  <si>
    <t>3 556.94 руб.</t>
  </si>
  <si>
    <t>ZGR-001255</t>
  </si>
  <si>
    <t>YT-1.5VT</t>
  </si>
  <si>
    <t>Бак мембранный для отопления 1,5л плоский (1шт)</t>
  </si>
  <si>
    <t>483.60 руб.</t>
  </si>
  <si>
    <t>ZGR-001256</t>
  </si>
  <si>
    <t>YT-2VT</t>
  </si>
  <si>
    <t>Бак мембранный для отопления 2л плоский (1шт)</t>
  </si>
  <si>
    <t>Баки для отопления UNIGB (Stout)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</si>
  <si>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</si>
  <si>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</si>
  <si>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</si>
  <si>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</si>
  <si>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</si>
  <si>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</si>
  <si>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</si>
  <si>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</si>
  <si>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2 728.25 руб.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</si>
  <si>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</si>
  <si>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</si>
  <si>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</si>
  <si>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</si>
  <si>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</si>
  <si>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3 148.25 руб.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</si>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</sst>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469dcb3_86a6_11e9_8101_003048fd731b_634a42f8_f953_11e9_810b_003048fd731b1.jpeg"/><Relationship Id="rId2" Type="http://schemas.openxmlformats.org/officeDocument/2006/relationships/image" Target="../media/6469dcb6_86a6_11e9_8101_003048fd731b_634a42f9_f953_11e9_810b_003048fd731b2.jpeg"/><Relationship Id="rId3" Type="http://schemas.openxmlformats.org/officeDocument/2006/relationships/image" Target="../media/6469dcb9_86a6_11e9_8101_003048fd731b_634a42fa_f953_11e9_810b_003048fd731b3.jpeg"/><Relationship Id="rId4" Type="http://schemas.openxmlformats.org/officeDocument/2006/relationships/image" Target="../media/6469dcbc_86a6_11e9_8101_003048fd731b_634a42fb_f953_11e9_810b_003048fd731b4.jpeg"/><Relationship Id="rId5" Type="http://schemas.openxmlformats.org/officeDocument/2006/relationships/image" Target="../media/6469dcbf_86a6_11e9_8101_003048fd731b_ae66e587_3fbb_11ef_a5f3_047c1617b1435.jpeg"/><Relationship Id="rId6" Type="http://schemas.openxmlformats.org/officeDocument/2006/relationships/image" Target="../media/6469dcc1_86a6_11e9_8101_003048fd731b_ae66e588_3fbb_11ef_a5f3_047c1617b1436.jpeg"/><Relationship Id="rId7" Type="http://schemas.openxmlformats.org/officeDocument/2006/relationships/image" Target="../media/6469dcc3_86a6_11e9_8101_003048fd731b_ae66e589_3fbb_11ef_a5f3_047c1617b1437.jpeg"/><Relationship Id="rId8" Type="http://schemas.openxmlformats.org/officeDocument/2006/relationships/image" Target="../media/6469dcc5_86a6_11e9_8101_003048fd731b_ae66e58a_3fbb_11ef_a5f3_047c1617b1438.jpeg"/><Relationship Id="rId9" Type="http://schemas.openxmlformats.org/officeDocument/2006/relationships/image" Target="../media/6469dcc7_86a6_11e9_8101_003048fd731b_ae66e58b_3fbb_11ef_a5f3_047c1617b1439.jpeg"/><Relationship Id="rId10" Type="http://schemas.openxmlformats.org/officeDocument/2006/relationships/image" Target="../media/6d083b21_3466_11eb_81f3_003048fd731b_ae66e58c_3fbb_11ef_a5f3_047c1617b14310.jpeg"/><Relationship Id="rId11" Type="http://schemas.openxmlformats.org/officeDocument/2006/relationships/image" Target="../media/6d083b23_3466_11eb_81f3_003048fd731b_ae66e58d_3fbb_11ef_a5f3_047c1617b14311.jpeg"/><Relationship Id="rId12" Type="http://schemas.openxmlformats.org/officeDocument/2006/relationships/image" Target="../media/6d083b25_3466_11eb_81f3_003048fd731b_ae66e58e_3fbb_11ef_a5f3_047c1617b14312.jpeg"/><Relationship Id="rId13" Type="http://schemas.openxmlformats.org/officeDocument/2006/relationships/image" Target="../media/6d083b27_3466_11eb_81f3_003048fd731b_ae66e58f_3fbb_11ef_a5f3_047c1617b14313.jpeg"/><Relationship Id="rId14" Type="http://schemas.openxmlformats.org/officeDocument/2006/relationships/image" Target="../media/6d083b29_3466_11eb_81f3_003048fd731b_ae66e590_3fbb_11ef_a5f3_047c1617b14314.jpeg"/><Relationship Id="rId15" Type="http://schemas.openxmlformats.org/officeDocument/2006/relationships/image" Target="../media/d83ddbf9_92b8_11ed_a3b9_047c1617b143_c020808c_c056_11ee_a549_047c1617b14315.jpeg"/><Relationship Id="rId16" Type="http://schemas.openxmlformats.org/officeDocument/2006/relationships/image" Target="../media/d83ddbfb_92b8_11ed_a3b9_047c1617b143_c020808d_c056_11ee_a549_047c1617b14316.jpeg"/><Relationship Id="rId17" Type="http://schemas.openxmlformats.org/officeDocument/2006/relationships/image" Target="../media/d83ddbfd_92b8_11ed_a3b9_047c1617b143_c020808e_c056_11ee_a549_047c1617b14317.jpeg"/><Relationship Id="rId18" Type="http://schemas.openxmlformats.org/officeDocument/2006/relationships/image" Target="../media/d83ddbff_92b8_11ed_a3b9_047c1617b143_c020808f_c056_11ee_a549_047c1617b14318.jpeg"/><Relationship Id="rId19" Type="http://schemas.openxmlformats.org/officeDocument/2006/relationships/image" Target="../media/d83ddc01_92b8_11ed_a3b9_047c1617b143_c0208090_c056_11ee_a549_047c1617b14319.jpeg"/><Relationship Id="rId20" Type="http://schemas.openxmlformats.org/officeDocument/2006/relationships/image" Target="../media/d83ddc03_92b8_11ed_a3b9_047c1617b143_c0208091_c056_11ee_a549_047c1617b14320.jpeg"/><Relationship Id="rId21" Type="http://schemas.openxmlformats.org/officeDocument/2006/relationships/image" Target="../media/d83ddc05_92b8_11ed_a3b9_047c1617b143_c0208092_c056_11ee_a549_047c1617b14321.jpeg"/><Relationship Id="rId22" Type="http://schemas.openxmlformats.org/officeDocument/2006/relationships/image" Target="../media/6a6c2f18_86a6_11e9_8101_003048fd731b_0291d91c_0d22_11ea_810d_003048fd731b22.jpeg"/><Relationship Id="rId23" Type="http://schemas.openxmlformats.org/officeDocument/2006/relationships/image" Target="../media/6a6c2f1c_86a6_11e9_8101_003048fd731b_0291d91e_0d22_11ea_810d_003048fd731b23.jpeg"/><Relationship Id="rId24" Type="http://schemas.openxmlformats.org/officeDocument/2006/relationships/image" Target="../media/6a6c2f1e_86a6_11e9_8101_003048fd731b_0291d91f_0d22_11ea_810d_003048fd731b24.jpeg"/><Relationship Id="rId25" Type="http://schemas.openxmlformats.org/officeDocument/2006/relationships/image" Target="../media/6a6c2f1a_86a6_11e9_8101_003048fd731b_4396bde4_0312_11ef_a5a4_047c1617b14325.jpeg"/><Relationship Id="rId26" Type="http://schemas.openxmlformats.org/officeDocument/2006/relationships/image" Target="../media/6a6c2f20_86a6_11e9_8101_003048fd731b_0291d920_0d22_11ea_810d_003048fd731b26.jpeg"/><Relationship Id="rId27" Type="http://schemas.openxmlformats.org/officeDocument/2006/relationships/image" Target="../media/6a6c2f22_86a6_11e9_8101_003048fd731b_0291d921_0d22_11ea_810d_003048fd731b27.jpeg"/><Relationship Id="rId28" Type="http://schemas.openxmlformats.org/officeDocument/2006/relationships/image" Target="../media/fc27c049_aa62_11ec_a25d_00259070b487_c020809b_c056_11ee_a549_047c1617b14328.jpeg"/><Relationship Id="rId29" Type="http://schemas.openxmlformats.org/officeDocument/2006/relationships/image" Target="../media/fc27c04b_aa62_11ec_a25d_00259070b487_c020809c_c056_11ee_a549_047c1617b14329.jpeg"/><Relationship Id="rId30" Type="http://schemas.openxmlformats.org/officeDocument/2006/relationships/image" Target="../media/fc27c04d_aa62_11ec_a25d_00259070b487_c0208095_c056_11ee_a549_047c1617b14330.jpeg"/><Relationship Id="rId31" Type="http://schemas.openxmlformats.org/officeDocument/2006/relationships/image" Target="../media/fc27c04f_aa62_11ec_a25d_00259070b487_c020809a_c056_11ee_a549_047c1617b14331.jpeg"/><Relationship Id="rId32" Type="http://schemas.openxmlformats.org/officeDocument/2006/relationships/image" Target="../media/fc27c051_aa62_11ec_a25d_00259070b487_c020809d_c056_11ee_a549_047c1617b14332.jpeg"/><Relationship Id="rId33" Type="http://schemas.openxmlformats.org/officeDocument/2006/relationships/image" Target="../media/fc27c053_aa62_11ec_a25d_00259070b487_c0208097_c056_11ee_a549_047c1617b14333.jpeg"/><Relationship Id="rId34" Type="http://schemas.openxmlformats.org/officeDocument/2006/relationships/image" Target="../media/fc27c055_aa62_11ec_a25d_00259070b487_c0208098_c056_11ee_a549_047c1617b14334.jpeg"/><Relationship Id="rId35" Type="http://schemas.openxmlformats.org/officeDocument/2006/relationships/image" Target="../media/fc27c057_aa62_11ec_a25d_00259070b487_c0208099_c056_11ee_a549_047c1617b14335.jpeg"/><Relationship Id="rId36" Type="http://schemas.openxmlformats.org/officeDocument/2006/relationships/image" Target="../media/7ca27a89_9ced_11ed_a3c6_047c1617b143_4396bde6_0312_11ef_a5a4_047c1617b14336.jpeg"/><Relationship Id="rId37" Type="http://schemas.openxmlformats.org/officeDocument/2006/relationships/image" Target="../media/ac8e514a_ce27_11ee_a55d_047c1617b143_4396bde5_0312_11ef_a5a4_047c1617b14337.jpeg"/><Relationship Id="rId38" Type="http://schemas.openxmlformats.org/officeDocument/2006/relationships/image" Target="../media/ac8e514c_ce27_11ee_a55d_047c1617b143_4396bde7_0312_11ef_a5a4_047c1617b14338.jpeg"/><Relationship Id="rId39" Type="http://schemas.openxmlformats.org/officeDocument/2006/relationships/image" Target="../media/d4f8c134_fb63_11ee_a59a_047c1617b143_444b1cf7_5a46_11f0_a775_047c1617b14339.jpeg"/><Relationship Id="rId40" Type="http://schemas.openxmlformats.org/officeDocument/2006/relationships/image" Target="../media/d4f8c136_fb63_11ee_a59a_047c1617b143_444b1d07_5a46_11f0_a775_047c1617b14340.jpeg"/><Relationship Id="rId41" Type="http://schemas.openxmlformats.org/officeDocument/2006/relationships/image" Target="../media/d4f8c138_fb63_11ee_a59a_047c1617b143_444b1cd2_5a46_11f0_a775_047c1617b14341.jpeg"/><Relationship Id="rId42" Type="http://schemas.openxmlformats.org/officeDocument/2006/relationships/image" Target="../media/d4f8c13a_fb63_11ee_a59a_047c1617b143_444b1cd9_5a46_11f0_a775_047c1617b14342.jpeg"/><Relationship Id="rId43" Type="http://schemas.openxmlformats.org/officeDocument/2006/relationships/image" Target="../media/d4f8c13c_fb63_11ee_a59a_047c1617b143_444b1ce0_5a46_11f0_a775_047c1617b14343.jpeg"/><Relationship Id="rId44" Type="http://schemas.openxmlformats.org/officeDocument/2006/relationships/image" Target="../media/d4f8c13e_fb63_11ee_a59a_047c1617b143_444b1ce7_5a46_11f0_a775_047c1617b14344.jpeg"/><Relationship Id="rId45" Type="http://schemas.openxmlformats.org/officeDocument/2006/relationships/image" Target="../media/d4f8c140_fb63_11ee_a59a_047c1617b143_444b1cf3_5a46_11f0_a775_047c1617b14345.jpeg"/><Relationship Id="rId46" Type="http://schemas.openxmlformats.org/officeDocument/2006/relationships/image" Target="../media/d4f8c142_fb63_11ee_a59a_047c1617b143_444b1cef_5a46_11f0_a775_047c1617b14346.jpeg"/><Relationship Id="rId47" Type="http://schemas.openxmlformats.org/officeDocument/2006/relationships/image" Target="../media/d4f8c144_fb63_11ee_a59a_047c1617b143_444b1cff_5a46_11f0_a775_047c1617b14347.jpeg"/><Relationship Id="rId48" Type="http://schemas.openxmlformats.org/officeDocument/2006/relationships/image" Target="../media/d4f8c146_fb63_11ee_a59a_047c1617b143_444b1d03_5a46_11f0_a775_047c1617b14348.jpeg"/><Relationship Id="rId49" Type="http://schemas.openxmlformats.org/officeDocument/2006/relationships/image" Target="../media/d4f8c148_fb63_11ee_a59a_047c1617b143_444b1cca_5a46_11f0_a775_047c1617b14349.jpeg"/><Relationship Id="rId50" Type="http://schemas.openxmlformats.org/officeDocument/2006/relationships/image" Target="../media/d4f8c14a_fb63_11ee_a59a_047c1617b143_444b1cce_5a46_11f0_a775_047c1617b14350.jpeg"/><Relationship Id="rId51" Type="http://schemas.openxmlformats.org/officeDocument/2006/relationships/image" Target="../media/d4f8c14c_fb63_11ee_a59a_047c1617b143_444b1cd5_5a46_11f0_a775_047c1617b14351.jpeg"/><Relationship Id="rId52" Type="http://schemas.openxmlformats.org/officeDocument/2006/relationships/image" Target="../media/d4f8c14e_fb63_11ee_a59a_047c1617b143_444b1cdc_5a46_11f0_a775_047c1617b14352.jpeg"/><Relationship Id="rId53" Type="http://schemas.openxmlformats.org/officeDocument/2006/relationships/image" Target="../media/d4f8c150_fb63_11ee_a59a_047c1617b143_444b1ce3_5a46_11f0_a775_047c1617b14353.jpeg"/><Relationship Id="rId54" Type="http://schemas.openxmlformats.org/officeDocument/2006/relationships/image" Target="../media/d4f8c152_fb63_11ee_a59a_047c1617b143_444b1ceb_5a46_11f0_a775_047c1617b14354.jpeg"/><Relationship Id="rId55" Type="http://schemas.openxmlformats.org/officeDocument/2006/relationships/image" Target="../media/d4f8c154_fb63_11ee_a59a_047c1617b143_444b1cfa_5a46_11f0_a775_047c1617b14355.jpeg"/><Relationship Id="rId56" Type="http://schemas.openxmlformats.org/officeDocument/2006/relationships/image" Target="../media/d4f8c156_fb63_11ee_a59a_047c1617b143_444b1cfe_5a46_11f0_a775_047c1617b1435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0" name="Image_57" descr="Image_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1" name="Image_58" descr="Image_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822011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J5*2304.00</f>
        <v>0</v>
      </c>
      <c r="L5" s="5"/>
    </row>
    <row r="6" spans="1:12" customHeight="1" ht="105" outlineLevel="4">
      <c r="A6" s="1"/>
      <c r="B6" s="1">
        <v>822012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17</v>
      </c>
      <c r="I6" s="1">
        <v>0</v>
      </c>
      <c r="J6" s="3" t="s">
        <v>18</v>
      </c>
      <c r="K6" s="2" t="str">
        <f>J6*2511.00</f>
        <v>0</v>
      </c>
      <c r="L6" s="5"/>
    </row>
    <row r="7" spans="1:12" customHeight="1" ht="105" outlineLevel="4">
      <c r="A7" s="1"/>
      <c r="B7" s="1">
        <v>822013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17</v>
      </c>
      <c r="I7" s="1">
        <v>0</v>
      </c>
      <c r="J7" s="3" t="s">
        <v>18</v>
      </c>
      <c r="K7" s="2" t="str">
        <f>J7*2721.00</f>
        <v>0</v>
      </c>
      <c r="L7" s="5"/>
    </row>
    <row r="8" spans="1:12" customHeight="1" ht="105" outlineLevel="4">
      <c r="A8" s="1"/>
      <c r="B8" s="1">
        <v>822014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0</v>
      </c>
      <c r="H8" s="2" t="s">
        <v>17</v>
      </c>
      <c r="I8" s="1">
        <v>0</v>
      </c>
      <c r="J8" s="3" t="s">
        <v>18</v>
      </c>
      <c r="K8" s="2" t="str">
        <f>J8*2960.00</f>
        <v>0</v>
      </c>
      <c r="L8" s="5"/>
    </row>
    <row r="9" spans="1:12" customHeight="1" ht="105" outlineLevel="4">
      <c r="A9" s="1"/>
      <c r="B9" s="1">
        <v>822015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0</v>
      </c>
      <c r="H9" s="2" t="s">
        <v>35</v>
      </c>
      <c r="I9" s="1">
        <v>0</v>
      </c>
      <c r="J9" s="3" t="s">
        <v>18</v>
      </c>
      <c r="K9" s="2" t="str">
        <f>J9*5619.00</f>
        <v>0</v>
      </c>
      <c r="L9" s="5"/>
    </row>
    <row r="10" spans="1:12" customHeight="1" ht="105" outlineLevel="4">
      <c r="A10" s="1"/>
      <c r="B10" s="1">
        <v>822016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0</v>
      </c>
      <c r="H10" s="2" t="s">
        <v>35</v>
      </c>
      <c r="I10" s="1">
        <v>0</v>
      </c>
      <c r="J10" s="3" t="s">
        <v>18</v>
      </c>
      <c r="K10" s="2" t="str">
        <f>J10*6756.00</f>
        <v>0</v>
      </c>
      <c r="L10" s="5"/>
    </row>
    <row r="11" spans="1:12" customHeight="1" ht="105" outlineLevel="4">
      <c r="A11" s="1"/>
      <c r="B11" s="1">
        <v>822017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>
        <v>10</v>
      </c>
      <c r="I11" s="1">
        <v>0</v>
      </c>
      <c r="J11" s="3" t="s">
        <v>18</v>
      </c>
      <c r="K11" s="2" t="str">
        <f>J11*9348.00</f>
        <v>0</v>
      </c>
      <c r="L11" s="5"/>
    </row>
    <row r="12" spans="1:12" customHeight="1" ht="105" outlineLevel="4">
      <c r="A12" s="1"/>
      <c r="B12" s="1">
        <v>822018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0</v>
      </c>
      <c r="H12" s="2">
        <v>8</v>
      </c>
      <c r="I12" s="1">
        <v>0</v>
      </c>
      <c r="J12" s="3" t="s">
        <v>18</v>
      </c>
      <c r="K12" s="2" t="str">
        <f>J12*13239.00</f>
        <v>0</v>
      </c>
      <c r="L12" s="5"/>
    </row>
    <row r="13" spans="1:12" customHeight="1" ht="105" outlineLevel="4">
      <c r="A13" s="1"/>
      <c r="B13" s="1">
        <v>822019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>
        <v>5</v>
      </c>
      <c r="I13" s="1">
        <v>0</v>
      </c>
      <c r="J13" s="3" t="s">
        <v>18</v>
      </c>
      <c r="K13" s="2" t="str">
        <f>J13*19611.00</f>
        <v>0</v>
      </c>
      <c r="L13" s="5"/>
    </row>
    <row r="14" spans="1:12" customHeight="1" ht="105" outlineLevel="4">
      <c r="A14" s="1"/>
      <c r="B14" s="1">
        <v>836323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1</v>
      </c>
      <c r="I14" s="1">
        <v>0</v>
      </c>
      <c r="J14" s="3" t="s">
        <v>18</v>
      </c>
      <c r="K14" s="2" t="str">
        <f>J14*225692.00</f>
        <v>0</v>
      </c>
      <c r="L14" s="5"/>
    </row>
    <row r="15" spans="1:12" customHeight="1" ht="105" outlineLevel="4">
      <c r="A15" s="1"/>
      <c r="B15" s="1">
        <v>836324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18</v>
      </c>
      <c r="K15" s="2" t="str">
        <f>J15*35399.00</f>
        <v>0</v>
      </c>
      <c r="L15" s="5"/>
    </row>
    <row r="16" spans="1:12" customHeight="1" ht="105" outlineLevel="4">
      <c r="A16" s="1"/>
      <c r="B16" s="1">
        <v>836325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1</v>
      </c>
      <c r="I16" s="1">
        <v>0</v>
      </c>
      <c r="J16" s="3" t="s">
        <v>18</v>
      </c>
      <c r="K16" s="2" t="str">
        <f>J16*38693.00</f>
        <v>0</v>
      </c>
      <c r="L16" s="5"/>
    </row>
    <row r="17" spans="1:12" customHeight="1" ht="105" outlineLevel="4">
      <c r="A17" s="1"/>
      <c r="B17" s="1">
        <v>836326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>
        <v>1</v>
      </c>
      <c r="I17" s="1">
        <v>0</v>
      </c>
      <c r="J17" s="3" t="s">
        <v>18</v>
      </c>
      <c r="K17" s="2" t="str">
        <f>J17*73251.00</f>
        <v>0</v>
      </c>
      <c r="L17" s="5"/>
    </row>
    <row r="18" spans="1:12" customHeight="1" ht="105" outlineLevel="4">
      <c r="A18" s="1"/>
      <c r="B18" s="1">
        <v>836327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0</v>
      </c>
      <c r="H18" s="2">
        <v>0</v>
      </c>
      <c r="I18" s="1">
        <v>0</v>
      </c>
      <c r="J18" s="3" t="s">
        <v>18</v>
      </c>
      <c r="K18" s="2" t="str">
        <f>J18*155130.00</f>
        <v>0</v>
      </c>
      <c r="L18" s="5"/>
    </row>
    <row r="19" spans="1:12" customHeight="1" ht="105" outlineLevel="4">
      <c r="A19" s="1"/>
      <c r="B19" s="1">
        <v>873893</v>
      </c>
      <c r="C19" s="1" t="s">
        <v>72</v>
      </c>
      <c r="D19" s="1" t="s">
        <v>73</v>
      </c>
      <c r="E19" s="2" t="s">
        <v>74</v>
      </c>
      <c r="F19" s="2" t="s">
        <v>75</v>
      </c>
      <c r="G19" s="2">
        <v>0</v>
      </c>
      <c r="H19" s="2" t="s">
        <v>76</v>
      </c>
      <c r="I19" s="1">
        <v>0</v>
      </c>
      <c r="J19" s="3" t="s">
        <v>18</v>
      </c>
      <c r="K19" s="2" t="str">
        <f>J19*2886.00</f>
        <v>0</v>
      </c>
      <c r="L19" s="5"/>
    </row>
    <row r="20" spans="1:12" customHeight="1" ht="105" outlineLevel="4">
      <c r="A20" s="1"/>
      <c r="B20" s="1">
        <v>873894</v>
      </c>
      <c r="C20" s="1" t="s">
        <v>77</v>
      </c>
      <c r="D20" s="1" t="s">
        <v>78</v>
      </c>
      <c r="E20" s="2" t="s">
        <v>79</v>
      </c>
      <c r="F20" s="2" t="s">
        <v>80</v>
      </c>
      <c r="G20" s="2">
        <v>0</v>
      </c>
      <c r="H20" s="2" t="s">
        <v>35</v>
      </c>
      <c r="I20" s="1">
        <v>0</v>
      </c>
      <c r="J20" s="3" t="s">
        <v>18</v>
      </c>
      <c r="K20" s="2" t="str">
        <f>J20*3073.00</f>
        <v>0</v>
      </c>
      <c r="L20" s="5"/>
    </row>
    <row r="21" spans="1:12" customHeight="1" ht="105" outlineLevel="4">
      <c r="A21" s="1"/>
      <c r="B21" s="1">
        <v>873895</v>
      </c>
      <c r="C21" s="1" t="s">
        <v>81</v>
      </c>
      <c r="D21" s="1" t="s">
        <v>82</v>
      </c>
      <c r="E21" s="2" t="s">
        <v>83</v>
      </c>
      <c r="F21" s="2" t="s">
        <v>84</v>
      </c>
      <c r="G21" s="2">
        <v>0</v>
      </c>
      <c r="H21" s="2" t="s">
        <v>17</v>
      </c>
      <c r="I21" s="1">
        <v>0</v>
      </c>
      <c r="J21" s="3" t="s">
        <v>18</v>
      </c>
      <c r="K21" s="2" t="str">
        <f>J21*3238.00</f>
        <v>0</v>
      </c>
      <c r="L21" s="5"/>
    </row>
    <row r="22" spans="1:12" customHeight="1" ht="105" outlineLevel="4">
      <c r="A22" s="1"/>
      <c r="B22" s="1">
        <v>873896</v>
      </c>
      <c r="C22" s="1" t="s">
        <v>85</v>
      </c>
      <c r="D22" s="1" t="s">
        <v>86</v>
      </c>
      <c r="E22" s="2" t="s">
        <v>87</v>
      </c>
      <c r="F22" s="2" t="s">
        <v>88</v>
      </c>
      <c r="G22" s="2">
        <v>0</v>
      </c>
      <c r="H22" s="2" t="s">
        <v>17</v>
      </c>
      <c r="I22" s="1">
        <v>0</v>
      </c>
      <c r="J22" s="3" t="s">
        <v>18</v>
      </c>
      <c r="K22" s="2" t="str">
        <f>J22*3675.00</f>
        <v>0</v>
      </c>
      <c r="L22" s="5"/>
    </row>
    <row r="23" spans="1:12" customHeight="1" ht="105" outlineLevel="4">
      <c r="A23" s="1"/>
      <c r="B23" s="1">
        <v>873897</v>
      </c>
      <c r="C23" s="1" t="s">
        <v>89</v>
      </c>
      <c r="D23" s="1" t="s">
        <v>90</v>
      </c>
      <c r="E23" s="2" t="s">
        <v>91</v>
      </c>
      <c r="F23" s="2" t="s">
        <v>92</v>
      </c>
      <c r="G23" s="2">
        <v>0</v>
      </c>
      <c r="H23" s="2" t="s">
        <v>35</v>
      </c>
      <c r="I23" s="1">
        <v>0</v>
      </c>
      <c r="J23" s="3" t="s">
        <v>18</v>
      </c>
      <c r="K23" s="2" t="str">
        <f>J23*5933.00</f>
        <v>0</v>
      </c>
      <c r="L23" s="5"/>
    </row>
    <row r="24" spans="1:12" customHeight="1" ht="105" outlineLevel="4">
      <c r="A24" s="1"/>
      <c r="B24" s="1">
        <v>873898</v>
      </c>
      <c r="C24" s="1" t="s">
        <v>93</v>
      </c>
      <c r="D24" s="1" t="s">
        <v>94</v>
      </c>
      <c r="E24" s="2" t="s">
        <v>95</v>
      </c>
      <c r="F24" s="2" t="s">
        <v>96</v>
      </c>
      <c r="G24" s="2">
        <v>0</v>
      </c>
      <c r="H24" s="2" t="s">
        <v>35</v>
      </c>
      <c r="I24" s="1">
        <v>0</v>
      </c>
      <c r="J24" s="3" t="s">
        <v>18</v>
      </c>
      <c r="K24" s="2" t="str">
        <f>J24*7435.00</f>
        <v>0</v>
      </c>
      <c r="L24" s="5"/>
    </row>
    <row r="25" spans="1:12" customHeight="1" ht="105" outlineLevel="4">
      <c r="A25" s="1"/>
      <c r="B25" s="1">
        <v>873899</v>
      </c>
      <c r="C25" s="1" t="s">
        <v>97</v>
      </c>
      <c r="D25" s="1" t="s">
        <v>98</v>
      </c>
      <c r="E25" s="2" t="s">
        <v>99</v>
      </c>
      <c r="F25" s="2" t="s">
        <v>100</v>
      </c>
      <c r="G25" s="2">
        <v>0</v>
      </c>
      <c r="H25" s="2">
        <v>9</v>
      </c>
      <c r="I25" s="1">
        <v>0</v>
      </c>
      <c r="J25" s="3" t="s">
        <v>18</v>
      </c>
      <c r="K25" s="2" t="str">
        <f>J25*9653.00</f>
        <v>0</v>
      </c>
      <c r="L25" s="5"/>
    </row>
    <row r="26" spans="1:12" outlineLevel="2">
      <c r="A26" s="8" t="s">
        <v>101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822032</v>
      </c>
      <c r="C27" s="1" t="s">
        <v>102</v>
      </c>
      <c r="D27" s="1" t="s">
        <v>103</v>
      </c>
      <c r="E27" s="2" t="s">
        <v>104</v>
      </c>
      <c r="F27" s="2" t="s">
        <v>105</v>
      </c>
      <c r="G27" s="2">
        <v>1</v>
      </c>
      <c r="H27" s="2">
        <v>0</v>
      </c>
      <c r="I27" s="1">
        <v>0</v>
      </c>
      <c r="J27" s="3" t="s">
        <v>18</v>
      </c>
      <c r="K27" s="2" t="str">
        <f>J27*1230.16</f>
        <v>0</v>
      </c>
      <c r="L27" s="5"/>
    </row>
    <row r="28" spans="1:12" customHeight="1" ht="105" outlineLevel="4">
      <c r="A28" s="1"/>
      <c r="B28" s="1">
        <v>822034</v>
      </c>
      <c r="C28" s="1" t="s">
        <v>106</v>
      </c>
      <c r="D28" s="1" t="s">
        <v>107</v>
      </c>
      <c r="E28" s="2" t="s">
        <v>108</v>
      </c>
      <c r="F28" s="2" t="s">
        <v>109</v>
      </c>
      <c r="G28" s="2">
        <v>0</v>
      </c>
      <c r="H28" s="2">
        <v>0</v>
      </c>
      <c r="I28" s="1">
        <v>0</v>
      </c>
      <c r="J28" s="3" t="s">
        <v>18</v>
      </c>
      <c r="K28" s="2" t="str">
        <f>J28*2086.96</f>
        <v>0</v>
      </c>
      <c r="L28" s="5"/>
    </row>
    <row r="29" spans="1:12" customHeight="1" ht="105" outlineLevel="4">
      <c r="A29" s="1"/>
      <c r="B29" s="1">
        <v>822035</v>
      </c>
      <c r="C29" s="1" t="s">
        <v>110</v>
      </c>
      <c r="D29" s="1" t="s">
        <v>111</v>
      </c>
      <c r="E29" s="2" t="s">
        <v>112</v>
      </c>
      <c r="F29" s="2" t="s">
        <v>113</v>
      </c>
      <c r="G29" s="2">
        <v>0</v>
      </c>
      <c r="H29" s="2">
        <v>0</v>
      </c>
      <c r="I29" s="1">
        <v>0</v>
      </c>
      <c r="J29" s="3" t="s">
        <v>18</v>
      </c>
      <c r="K29" s="2" t="str">
        <f>J29*2289.26</f>
        <v>0</v>
      </c>
      <c r="L29" s="5"/>
    </row>
    <row r="30" spans="1:12" customHeight="1" ht="105" outlineLevel="4">
      <c r="A30" s="1"/>
      <c r="B30" s="1">
        <v>822033</v>
      </c>
      <c r="C30" s="1" t="s">
        <v>114</v>
      </c>
      <c r="D30" s="1" t="s">
        <v>115</v>
      </c>
      <c r="E30" s="2" t="s">
        <v>116</v>
      </c>
      <c r="F30" s="2" t="s">
        <v>117</v>
      </c>
      <c r="G30" s="2">
        <v>4</v>
      </c>
      <c r="H30" s="2">
        <v>0</v>
      </c>
      <c r="I30" s="1">
        <v>0</v>
      </c>
      <c r="J30" s="3" t="s">
        <v>18</v>
      </c>
      <c r="K30" s="2" t="str">
        <f>J30*1921.85</f>
        <v>0</v>
      </c>
      <c r="L30" s="5"/>
    </row>
    <row r="31" spans="1:12" customHeight="1" ht="105" outlineLevel="4">
      <c r="A31" s="1"/>
      <c r="B31" s="1">
        <v>822036</v>
      </c>
      <c r="C31" s="1" t="s">
        <v>118</v>
      </c>
      <c r="D31" s="1" t="s">
        <v>119</v>
      </c>
      <c r="E31" s="2" t="s">
        <v>120</v>
      </c>
      <c r="F31" s="2" t="s">
        <v>121</v>
      </c>
      <c r="G31" s="2">
        <v>0</v>
      </c>
      <c r="H31" s="2">
        <v>0</v>
      </c>
      <c r="I31" s="1">
        <v>0</v>
      </c>
      <c r="J31" s="3" t="s">
        <v>18</v>
      </c>
      <c r="K31" s="2" t="str">
        <f>J31*3630.99</f>
        <v>0</v>
      </c>
      <c r="L31" s="5"/>
    </row>
    <row r="32" spans="1:12" customHeight="1" ht="105" outlineLevel="4">
      <c r="A32" s="1"/>
      <c r="B32" s="1">
        <v>822037</v>
      </c>
      <c r="C32" s="1" t="s">
        <v>122</v>
      </c>
      <c r="D32" s="1" t="s">
        <v>123</v>
      </c>
      <c r="E32" s="2" t="s">
        <v>124</v>
      </c>
      <c r="F32" s="2" t="s">
        <v>125</v>
      </c>
      <c r="G32" s="2">
        <v>4</v>
      </c>
      <c r="H32" s="2">
        <v>0</v>
      </c>
      <c r="I32" s="1">
        <v>0</v>
      </c>
      <c r="J32" s="3" t="s">
        <v>18</v>
      </c>
      <c r="K32" s="2" t="str">
        <f>J32*4141.20</f>
        <v>0</v>
      </c>
      <c r="L32" s="5"/>
    </row>
    <row r="33" spans="1:12" outlineLevel="2">
      <c r="A33" s="8" t="s">
        <v>126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858844</v>
      </c>
      <c r="C34" s="1" t="s">
        <v>127</v>
      </c>
      <c r="D34" s="1" t="s">
        <v>128</v>
      </c>
      <c r="E34" s="2" t="s">
        <v>129</v>
      </c>
      <c r="F34" s="2" t="s">
        <v>130</v>
      </c>
      <c r="G34" s="2">
        <v>1</v>
      </c>
      <c r="H34" s="2">
        <v>0</v>
      </c>
      <c r="I34" s="1">
        <v>0</v>
      </c>
      <c r="J34" s="3" t="s">
        <v>18</v>
      </c>
      <c r="K34" s="2" t="str">
        <f>J34*3054.61</f>
        <v>0</v>
      </c>
      <c r="L34" s="5"/>
    </row>
    <row r="35" spans="1:12" customHeight="1" ht="105" outlineLevel="4">
      <c r="A35" s="1"/>
      <c r="B35" s="1">
        <v>858845</v>
      </c>
      <c r="C35" s="1" t="s">
        <v>131</v>
      </c>
      <c r="D35" s="1" t="s">
        <v>132</v>
      </c>
      <c r="E35" s="2" t="s">
        <v>133</v>
      </c>
      <c r="F35" s="2" t="s">
        <v>134</v>
      </c>
      <c r="G35" s="2">
        <v>4</v>
      </c>
      <c r="H35" s="2">
        <v>0</v>
      </c>
      <c r="I35" s="1">
        <v>0</v>
      </c>
      <c r="J35" s="3" t="s">
        <v>18</v>
      </c>
      <c r="K35" s="2" t="str">
        <f>J35*3191.27</f>
        <v>0</v>
      </c>
      <c r="L35" s="5"/>
    </row>
    <row r="36" spans="1:12" customHeight="1" ht="105" outlineLevel="4">
      <c r="A36" s="1"/>
      <c r="B36" s="1">
        <v>858846</v>
      </c>
      <c r="C36" s="1" t="s">
        <v>135</v>
      </c>
      <c r="D36" s="1" t="s">
        <v>136</v>
      </c>
      <c r="E36" s="2" t="s">
        <v>137</v>
      </c>
      <c r="F36" s="2" t="s">
        <v>138</v>
      </c>
      <c r="G36" s="2">
        <v>4</v>
      </c>
      <c r="H36" s="2">
        <v>0</v>
      </c>
      <c r="I36" s="1">
        <v>0</v>
      </c>
      <c r="J36" s="3" t="s">
        <v>18</v>
      </c>
      <c r="K36" s="2" t="str">
        <f>J36*3327.93</f>
        <v>0</v>
      </c>
      <c r="L36" s="5"/>
    </row>
    <row r="37" spans="1:12" customHeight="1" ht="105" outlineLevel="4">
      <c r="A37" s="1"/>
      <c r="B37" s="1">
        <v>858847</v>
      </c>
      <c r="C37" s="1" t="s">
        <v>139</v>
      </c>
      <c r="D37" s="1" t="s">
        <v>140</v>
      </c>
      <c r="E37" s="2" t="s">
        <v>141</v>
      </c>
      <c r="F37" s="2" t="s">
        <v>142</v>
      </c>
      <c r="G37" s="2">
        <v>6</v>
      </c>
      <c r="H37" s="2">
        <v>0</v>
      </c>
      <c r="I37" s="1">
        <v>0</v>
      </c>
      <c r="J37" s="3" t="s">
        <v>18</v>
      </c>
      <c r="K37" s="2" t="str">
        <f>J37*1510.68</f>
        <v>0</v>
      </c>
      <c r="L37" s="5"/>
    </row>
    <row r="38" spans="1:12" customHeight="1" ht="105" outlineLevel="4">
      <c r="A38" s="1"/>
      <c r="B38" s="1">
        <v>858848</v>
      </c>
      <c r="C38" s="1" t="s">
        <v>143</v>
      </c>
      <c r="D38" s="1" t="s">
        <v>144</v>
      </c>
      <c r="E38" s="2" t="s">
        <v>145</v>
      </c>
      <c r="F38" s="2" t="s">
        <v>146</v>
      </c>
      <c r="G38" s="2">
        <v>0</v>
      </c>
      <c r="H38" s="2">
        <v>0</v>
      </c>
      <c r="I38" s="1">
        <v>0</v>
      </c>
      <c r="J38" s="3" t="s">
        <v>18</v>
      </c>
      <c r="K38" s="2" t="str">
        <f>J38*1562.39</f>
        <v>0</v>
      </c>
      <c r="L38" s="5"/>
    </row>
    <row r="39" spans="1:12" customHeight="1" ht="105" outlineLevel="4">
      <c r="A39" s="1"/>
      <c r="B39" s="1">
        <v>858849</v>
      </c>
      <c r="C39" s="1" t="s">
        <v>147</v>
      </c>
      <c r="D39" s="1" t="s">
        <v>148</v>
      </c>
      <c r="E39" s="2" t="s">
        <v>149</v>
      </c>
      <c r="F39" s="2" t="s">
        <v>150</v>
      </c>
      <c r="G39" s="2">
        <v>8</v>
      </c>
      <c r="H39" s="2">
        <v>0</v>
      </c>
      <c r="I39" s="1">
        <v>0</v>
      </c>
      <c r="J39" s="3" t="s">
        <v>18</v>
      </c>
      <c r="K39" s="2" t="str">
        <f>J39*2194.00</f>
        <v>0</v>
      </c>
      <c r="L39" s="5"/>
    </row>
    <row r="40" spans="1:12" customHeight="1" ht="105" outlineLevel="4">
      <c r="A40" s="1"/>
      <c r="B40" s="1">
        <v>858850</v>
      </c>
      <c r="C40" s="1" t="s">
        <v>151</v>
      </c>
      <c r="D40" s="1" t="s">
        <v>152</v>
      </c>
      <c r="E40" s="2" t="s">
        <v>153</v>
      </c>
      <c r="F40" s="2" t="s">
        <v>154</v>
      </c>
      <c r="G40" s="2">
        <v>5</v>
      </c>
      <c r="H40" s="2">
        <v>0</v>
      </c>
      <c r="I40" s="1">
        <v>0</v>
      </c>
      <c r="J40" s="3" t="s">
        <v>18</v>
      </c>
      <c r="K40" s="2" t="str">
        <f>J40*2389.76</f>
        <v>0</v>
      </c>
      <c r="L40" s="5"/>
    </row>
    <row r="41" spans="1:12" customHeight="1" ht="105" outlineLevel="4">
      <c r="A41" s="1"/>
      <c r="B41" s="1">
        <v>858851</v>
      </c>
      <c r="C41" s="1" t="s">
        <v>155</v>
      </c>
      <c r="D41" s="1" t="s">
        <v>156</v>
      </c>
      <c r="E41" s="2" t="s">
        <v>157</v>
      </c>
      <c r="F41" s="2" t="s">
        <v>158</v>
      </c>
      <c r="G41" s="2">
        <v>1</v>
      </c>
      <c r="H41" s="2">
        <v>0</v>
      </c>
      <c r="I41" s="1">
        <v>0</v>
      </c>
      <c r="J41" s="3" t="s">
        <v>18</v>
      </c>
      <c r="K41" s="2" t="str">
        <f>J41*2437.78</f>
        <v>0</v>
      </c>
      <c r="L41" s="5"/>
    </row>
    <row r="42" spans="1:12" customHeight="1" ht="105" outlineLevel="4">
      <c r="A42" s="1"/>
      <c r="B42" s="1">
        <v>874014</v>
      </c>
      <c r="C42" s="1" t="s">
        <v>159</v>
      </c>
      <c r="D42" s="1" t="s">
        <v>160</v>
      </c>
      <c r="E42" s="2" t="s">
        <v>161</v>
      </c>
      <c r="F42" s="2" t="s">
        <v>162</v>
      </c>
      <c r="G42" s="2">
        <v>5</v>
      </c>
      <c r="H42" s="2">
        <v>0</v>
      </c>
      <c r="I42" s="1">
        <v>0</v>
      </c>
      <c r="J42" s="3" t="s">
        <v>18</v>
      </c>
      <c r="K42" s="2" t="str">
        <f>J42*3556.94</f>
        <v>0</v>
      </c>
      <c r="L42" s="5"/>
    </row>
    <row r="43" spans="1:12" customHeight="1" ht="105" outlineLevel="4">
      <c r="A43" s="1"/>
      <c r="B43" s="1">
        <v>882311</v>
      </c>
      <c r="C43" s="1" t="s">
        <v>163</v>
      </c>
      <c r="D43" s="1" t="s">
        <v>164</v>
      </c>
      <c r="E43" s="2" t="s">
        <v>165</v>
      </c>
      <c r="F43" s="2" t="s">
        <v>166</v>
      </c>
      <c r="G43" s="2">
        <v>4</v>
      </c>
      <c r="H43" s="2">
        <v>0</v>
      </c>
      <c r="I43" s="1">
        <v>0</v>
      </c>
      <c r="J43" s="3" t="s">
        <v>18</v>
      </c>
      <c r="K43" s="2" t="str">
        <f>J43*483.60</f>
        <v>0</v>
      </c>
      <c r="L43" s="5"/>
    </row>
    <row r="44" spans="1:12" customHeight="1" ht="105" outlineLevel="4">
      <c r="A44" s="1"/>
      <c r="B44" s="1">
        <v>882312</v>
      </c>
      <c r="C44" s="1" t="s">
        <v>167</v>
      </c>
      <c r="D44" s="1" t="s">
        <v>168</v>
      </c>
      <c r="E44" s="2" t="s">
        <v>169</v>
      </c>
      <c r="F44" s="2" t="s">
        <v>166</v>
      </c>
      <c r="G44" s="2">
        <v>3</v>
      </c>
      <c r="H44" s="2">
        <v>0</v>
      </c>
      <c r="I44" s="1">
        <v>0</v>
      </c>
      <c r="J44" s="3" t="s">
        <v>18</v>
      </c>
      <c r="K44" s="2" t="str">
        <f>J44*483.60</f>
        <v>0</v>
      </c>
      <c r="L44" s="5"/>
    </row>
    <row r="45" spans="1:12" outlineLevel="2">
      <c r="A45" s="8" t="s">
        <v>170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883673</v>
      </c>
      <c r="C46" s="1" t="s">
        <v>171</v>
      </c>
      <c r="D46" s="1"/>
      <c r="E46" s="2" t="s">
        <v>172</v>
      </c>
      <c r="F46" s="2" t="s">
        <v>173</v>
      </c>
      <c r="G46" s="2">
        <v>2</v>
      </c>
      <c r="H46" s="2">
        <v>0</v>
      </c>
      <c r="I46" s="1">
        <v>0</v>
      </c>
      <c r="J46" s="3" t="s">
        <v>18</v>
      </c>
      <c r="K46" s="2" t="str">
        <f>J46*2406.25</f>
        <v>0</v>
      </c>
      <c r="L46" s="5"/>
    </row>
    <row r="47" spans="1:12" customHeight="1" ht="105" outlineLevel="4">
      <c r="A47" s="1"/>
      <c r="B47" s="1">
        <v>883674</v>
      </c>
      <c r="C47" s="1" t="s">
        <v>174</v>
      </c>
      <c r="D47" s="1"/>
      <c r="E47" s="2" t="s">
        <v>175</v>
      </c>
      <c r="F47" s="2" t="s">
        <v>176</v>
      </c>
      <c r="G47" s="2">
        <v>0</v>
      </c>
      <c r="H47" s="2">
        <v>0</v>
      </c>
      <c r="I47" s="1">
        <v>0</v>
      </c>
      <c r="J47" s="3" t="s">
        <v>18</v>
      </c>
      <c r="K47" s="2" t="str">
        <f>J47*2474.50</f>
        <v>0</v>
      </c>
      <c r="L47" s="5"/>
    </row>
    <row r="48" spans="1:12" customHeight="1" ht="105" outlineLevel="4">
      <c r="A48" s="1"/>
      <c r="B48" s="1">
        <v>883675</v>
      </c>
      <c r="C48" s="1" t="s">
        <v>177</v>
      </c>
      <c r="D48" s="1"/>
      <c r="E48" s="2" t="s">
        <v>178</v>
      </c>
      <c r="F48" s="2" t="s">
        <v>179</v>
      </c>
      <c r="G48" s="2">
        <v>3</v>
      </c>
      <c r="H48" s="2">
        <v>0</v>
      </c>
      <c r="I48" s="1">
        <v>0</v>
      </c>
      <c r="J48" s="3" t="s">
        <v>18</v>
      </c>
      <c r="K48" s="2" t="str">
        <f>J48*2728.25</f>
        <v>0</v>
      </c>
      <c r="L48" s="5"/>
    </row>
    <row r="49" spans="1:12" customHeight="1" ht="105" outlineLevel="4">
      <c r="A49" s="1"/>
      <c r="B49" s="1">
        <v>883676</v>
      </c>
      <c r="C49" s="1" t="s">
        <v>180</v>
      </c>
      <c r="D49" s="1"/>
      <c r="E49" s="2" t="s">
        <v>181</v>
      </c>
      <c r="F49" s="2" t="s">
        <v>182</v>
      </c>
      <c r="G49" s="2">
        <v>0</v>
      </c>
      <c r="H49" s="2">
        <v>0</v>
      </c>
      <c r="I49" s="1">
        <v>0</v>
      </c>
      <c r="J49" s="3" t="s">
        <v>18</v>
      </c>
      <c r="K49" s="2" t="str">
        <f>J49*3081.75</f>
        <v>0</v>
      </c>
      <c r="L49" s="5"/>
    </row>
    <row r="50" spans="1:12" customHeight="1" ht="105" outlineLevel="4">
      <c r="A50" s="1"/>
      <c r="B50" s="1">
        <v>883677</v>
      </c>
      <c r="C50" s="1" t="s">
        <v>183</v>
      </c>
      <c r="D50" s="1"/>
      <c r="E50" s="2" t="s">
        <v>184</v>
      </c>
      <c r="F50" s="2" t="s">
        <v>185</v>
      </c>
      <c r="G50" s="2">
        <v>0</v>
      </c>
      <c r="H50" s="2">
        <v>0</v>
      </c>
      <c r="I50" s="1">
        <v>0</v>
      </c>
      <c r="J50" s="3" t="s">
        <v>18</v>
      </c>
      <c r="K50" s="2" t="str">
        <f>J50*3148.25</f>
        <v>0</v>
      </c>
      <c r="L50" s="5"/>
    </row>
    <row r="51" spans="1:12" customHeight="1" ht="105" outlineLevel="4">
      <c r="A51" s="1"/>
      <c r="B51" s="1">
        <v>883678</v>
      </c>
      <c r="C51" s="1" t="s">
        <v>186</v>
      </c>
      <c r="D51" s="1"/>
      <c r="E51" s="2" t="s">
        <v>187</v>
      </c>
      <c r="F51" s="2" t="s">
        <v>188</v>
      </c>
      <c r="G51" s="2">
        <v>0</v>
      </c>
      <c r="H51" s="2">
        <v>0</v>
      </c>
      <c r="I51" s="1">
        <v>0</v>
      </c>
      <c r="J51" s="3" t="s">
        <v>18</v>
      </c>
      <c r="K51" s="2" t="str">
        <f>J51*5535.25</f>
        <v>0</v>
      </c>
      <c r="L51" s="5"/>
    </row>
    <row r="52" spans="1:12" customHeight="1" ht="105" outlineLevel="4">
      <c r="A52" s="1"/>
      <c r="B52" s="1">
        <v>883679</v>
      </c>
      <c r="C52" s="1" t="s">
        <v>189</v>
      </c>
      <c r="D52" s="1"/>
      <c r="E52" s="2" t="s">
        <v>190</v>
      </c>
      <c r="F52" s="2" t="s">
        <v>191</v>
      </c>
      <c r="G52" s="2">
        <v>2</v>
      </c>
      <c r="H52" s="2">
        <v>0</v>
      </c>
      <c r="I52" s="1">
        <v>0</v>
      </c>
      <c r="J52" s="3" t="s">
        <v>18</v>
      </c>
      <c r="K52" s="2" t="str">
        <f>J52*6641.25</f>
        <v>0</v>
      </c>
      <c r="L52" s="5"/>
    </row>
    <row r="53" spans="1:12" customHeight="1" ht="105" outlineLevel="4">
      <c r="A53" s="1"/>
      <c r="B53" s="1">
        <v>883680</v>
      </c>
      <c r="C53" s="1" t="s">
        <v>192</v>
      </c>
      <c r="D53" s="1"/>
      <c r="E53" s="2" t="s">
        <v>193</v>
      </c>
      <c r="F53" s="2" t="s">
        <v>194</v>
      </c>
      <c r="G53" s="2">
        <v>1</v>
      </c>
      <c r="H53" s="2">
        <v>0</v>
      </c>
      <c r="I53" s="1">
        <v>0</v>
      </c>
      <c r="J53" s="3" t="s">
        <v>18</v>
      </c>
      <c r="K53" s="2" t="str">
        <f>J53*6198.50</f>
        <v>0</v>
      </c>
      <c r="L53" s="5"/>
    </row>
    <row r="54" spans="1:12" customHeight="1" ht="105" outlineLevel="4">
      <c r="A54" s="1"/>
      <c r="B54" s="1">
        <v>883681</v>
      </c>
      <c r="C54" s="1" t="s">
        <v>195</v>
      </c>
      <c r="D54" s="1"/>
      <c r="E54" s="2" t="s">
        <v>196</v>
      </c>
      <c r="F54" s="2" t="s">
        <v>197</v>
      </c>
      <c r="G54" s="2">
        <v>0</v>
      </c>
      <c r="H54" s="2">
        <v>0</v>
      </c>
      <c r="I54" s="1">
        <v>0</v>
      </c>
      <c r="J54" s="3" t="s">
        <v>18</v>
      </c>
      <c r="K54" s="2" t="str">
        <f>J54*9982.00</f>
        <v>0</v>
      </c>
      <c r="L54" s="5"/>
    </row>
    <row r="55" spans="1:12" customHeight="1" ht="105" outlineLevel="4">
      <c r="A55" s="1"/>
      <c r="B55" s="1">
        <v>883682</v>
      </c>
      <c r="C55" s="1" t="s">
        <v>198</v>
      </c>
      <c r="D55" s="1"/>
      <c r="E55" s="2" t="s">
        <v>199</v>
      </c>
      <c r="F55" s="2" t="s">
        <v>200</v>
      </c>
      <c r="G55" s="2">
        <v>1</v>
      </c>
      <c r="H55" s="2">
        <v>0</v>
      </c>
      <c r="I55" s="1">
        <v>0</v>
      </c>
      <c r="J55" s="3" t="s">
        <v>18</v>
      </c>
      <c r="K55" s="2" t="str">
        <f>J55*9548.00</f>
        <v>0</v>
      </c>
      <c r="L55" s="5"/>
    </row>
    <row r="56" spans="1:12" customHeight="1" ht="105" outlineLevel="4">
      <c r="A56" s="1"/>
      <c r="B56" s="1">
        <v>883683</v>
      </c>
      <c r="C56" s="1" t="s">
        <v>201</v>
      </c>
      <c r="D56" s="1"/>
      <c r="E56" s="2" t="s">
        <v>202</v>
      </c>
      <c r="F56" s="2" t="s">
        <v>203</v>
      </c>
      <c r="G56" s="2">
        <v>0</v>
      </c>
      <c r="H56" s="2">
        <v>0</v>
      </c>
      <c r="I56" s="1">
        <v>0</v>
      </c>
      <c r="J56" s="3" t="s">
        <v>18</v>
      </c>
      <c r="K56" s="2" t="str">
        <f>J56*10939.25</f>
        <v>0</v>
      </c>
      <c r="L56" s="5"/>
    </row>
    <row r="57" spans="1:12" customHeight="1" ht="105" outlineLevel="4">
      <c r="A57" s="1"/>
      <c r="B57" s="1">
        <v>883684</v>
      </c>
      <c r="C57" s="1" t="s">
        <v>204</v>
      </c>
      <c r="D57" s="1"/>
      <c r="E57" s="2" t="s">
        <v>205</v>
      </c>
      <c r="F57" s="2" t="s">
        <v>206</v>
      </c>
      <c r="G57" s="2">
        <v>1</v>
      </c>
      <c r="H57" s="2">
        <v>0</v>
      </c>
      <c r="I57" s="1">
        <v>0</v>
      </c>
      <c r="J57" s="3" t="s">
        <v>18</v>
      </c>
      <c r="K57" s="2" t="str">
        <f>J57*11679.50</f>
        <v>0</v>
      </c>
      <c r="L57" s="5"/>
    </row>
    <row r="58" spans="1:12" customHeight="1" ht="105" outlineLevel="4">
      <c r="A58" s="1"/>
      <c r="B58" s="1">
        <v>883685</v>
      </c>
      <c r="C58" s="1" t="s">
        <v>207</v>
      </c>
      <c r="D58" s="1"/>
      <c r="E58" s="2" t="s">
        <v>208</v>
      </c>
      <c r="F58" s="2" t="s">
        <v>209</v>
      </c>
      <c r="G58" s="2">
        <v>0</v>
      </c>
      <c r="H58" s="2">
        <v>0</v>
      </c>
      <c r="I58" s="1">
        <v>0</v>
      </c>
      <c r="J58" s="3" t="s">
        <v>18</v>
      </c>
      <c r="K58" s="2" t="str">
        <f>J58*19803.00</f>
        <v>0</v>
      </c>
      <c r="L58" s="5"/>
    </row>
    <row r="59" spans="1:12" customHeight="1" ht="105" outlineLevel="4">
      <c r="A59" s="1"/>
      <c r="B59" s="1">
        <v>883686</v>
      </c>
      <c r="C59" s="1" t="s">
        <v>210</v>
      </c>
      <c r="D59" s="1"/>
      <c r="E59" s="2" t="s">
        <v>211</v>
      </c>
      <c r="F59" s="2" t="s">
        <v>212</v>
      </c>
      <c r="G59" s="2">
        <v>0</v>
      </c>
      <c r="H59" s="2">
        <v>0</v>
      </c>
      <c r="I59" s="1">
        <v>0</v>
      </c>
      <c r="J59" s="3" t="s">
        <v>18</v>
      </c>
      <c r="K59" s="2" t="str">
        <f>J59*26565.00</f>
        <v>0</v>
      </c>
      <c r="L59" s="5"/>
    </row>
    <row r="60" spans="1:12" customHeight="1" ht="105" outlineLevel="4">
      <c r="A60" s="1"/>
      <c r="B60" s="1">
        <v>883687</v>
      </c>
      <c r="C60" s="1" t="s">
        <v>213</v>
      </c>
      <c r="D60" s="1"/>
      <c r="E60" s="2" t="s">
        <v>214</v>
      </c>
      <c r="F60" s="2" t="s">
        <v>215</v>
      </c>
      <c r="G60" s="2">
        <v>0</v>
      </c>
      <c r="H60" s="2">
        <v>0</v>
      </c>
      <c r="I60" s="1">
        <v>0</v>
      </c>
      <c r="J60" s="3" t="s">
        <v>18</v>
      </c>
      <c r="K60" s="2" t="str">
        <f>J60*36426.25</f>
        <v>0</v>
      </c>
      <c r="L60" s="5"/>
    </row>
    <row r="61" spans="1:12" customHeight="1" ht="105" outlineLevel="4">
      <c r="A61" s="1"/>
      <c r="B61" s="1">
        <v>883688</v>
      </c>
      <c r="C61" s="1" t="s">
        <v>216</v>
      </c>
      <c r="D61" s="1"/>
      <c r="E61" s="2" t="s">
        <v>217</v>
      </c>
      <c r="F61" s="2" t="s">
        <v>218</v>
      </c>
      <c r="G61" s="2">
        <v>0</v>
      </c>
      <c r="H61" s="2">
        <v>0</v>
      </c>
      <c r="I61" s="1">
        <v>0</v>
      </c>
      <c r="J61" s="3" t="s">
        <v>18</v>
      </c>
      <c r="K61" s="2" t="str">
        <f>J61*84476.00</f>
        <v>0</v>
      </c>
      <c r="L61" s="5"/>
    </row>
    <row r="62" spans="1:12" customHeight="1" ht="105" outlineLevel="4">
      <c r="A62" s="1"/>
      <c r="B62" s="1">
        <v>883689</v>
      </c>
      <c r="C62" s="1" t="s">
        <v>219</v>
      </c>
      <c r="D62" s="1"/>
      <c r="E62" s="2" t="s">
        <v>220</v>
      </c>
      <c r="F62" s="2" t="s">
        <v>221</v>
      </c>
      <c r="G62" s="2">
        <v>0</v>
      </c>
      <c r="H62" s="2">
        <v>0</v>
      </c>
      <c r="I62" s="1">
        <v>0</v>
      </c>
      <c r="J62" s="3" t="s">
        <v>18</v>
      </c>
      <c r="K62" s="2" t="str">
        <f>J62*90261.50</f>
        <v>0</v>
      </c>
      <c r="L62" s="5"/>
    </row>
    <row r="63" spans="1:12" customHeight="1" ht="105" outlineLevel="4">
      <c r="A63" s="1"/>
      <c r="B63" s="1">
        <v>883690</v>
      </c>
      <c r="C63" s="1" t="s">
        <v>222</v>
      </c>
      <c r="D63" s="1"/>
      <c r="E63" s="2" t="s">
        <v>223</v>
      </c>
      <c r="F63" s="2" t="s">
        <v>224</v>
      </c>
      <c r="G63" s="2">
        <v>0</v>
      </c>
      <c r="H63" s="2">
        <v>0</v>
      </c>
      <c r="I63" s="1">
        <v>0</v>
      </c>
      <c r="J63" s="3" t="s">
        <v>18</v>
      </c>
      <c r="K63" s="2" t="str">
        <f>J63*117083.75</f>
        <v>0</v>
      </c>
      <c r="L6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6:K26"/>
    <mergeCell ref="A33:K33"/>
    <mergeCell ref="A45:K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2025-07-12T06:55:13+03:00</dcterms:created>
  <dcterms:modified xsi:type="dcterms:W3CDTF">2025-07-12T06:55:13+03:00</dcterms:modified>
  <dc:title>Untitled Spreadsheet</dc:title>
  <dc:description/>
  <dc:subject/>
  <cp:keywords/>
  <cp:category/>
</cp:coreProperties>
</file>