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<sst xmlns="http://schemas.openxmlformats.org/spreadsheetml/2006/main" uniqueCount="127">
  <si>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</si>
  <si>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</si>
  <si>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</si>
  <si>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</si>
  <si>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</si>
  <si>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</si>
  <si>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</si>
  <si>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</si>
  <si>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</si>
  <si>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</si>
  <si>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</si>
  <si>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Комплектующие для баков</t>
  </si>
  <si>
    <t>Мембраны</t>
  </si>
  <si>
    <t>BAK-320005</t>
  </si>
  <si>
    <t>VERH-8A</t>
  </si>
  <si>
    <t>Мембрана 8-12л (1 шт)</t>
  </si>
  <si>
    <t>188.91 руб.</t>
  </si>
  <si>
    <t>&gt;100</t>
  </si>
  <si>
    <t>шт</t>
  </si>
  <si>
    <t>BAK-320006</t>
  </si>
  <si>
    <t>VERH-24A</t>
  </si>
  <si>
    <t>Мембрана 24-35л(1 шт)</t>
  </si>
  <si>
    <t>312.38 руб.</t>
  </si>
  <si>
    <t>&gt;25</t>
  </si>
  <si>
    <t>BAK-320007</t>
  </si>
  <si>
    <t>VERH-50A</t>
  </si>
  <si>
    <t>Мембрана 50л (1 шт)</t>
  </si>
  <si>
    <t>586.08 руб.</t>
  </si>
  <si>
    <t>&gt;10</t>
  </si>
  <si>
    <t>BAK-320008</t>
  </si>
  <si>
    <t>VERH-100A</t>
  </si>
  <si>
    <t>Мембрана 100л (1 шт)</t>
  </si>
  <si>
    <t>965.39 руб.</t>
  </si>
  <si>
    <t>ZGR-001196</t>
  </si>
  <si>
    <t>MBR-24</t>
  </si>
  <si>
    <t>Мембрана EPDM для гидроаккумулятора 24л ZEGOR (1/50шт)</t>
  </si>
  <si>
    <t>464.26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</si>
  <si>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</si>
  <si>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</si>
  <si>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</si>
  <si>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</si>
  <si>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ZGR-001199</t>
  </si>
  <si>
    <t>MBR-50</t>
  </si>
  <si>
    <t>Мембрана EPDM для гидроаккумулятора 50л ZEGOR (1/25ш)</t>
  </si>
  <si>
    <t>918.67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</si>
  <si>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</si>
  <si>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</si>
  <si>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</si>
  <si>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</si>
  <si>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ZGR-001201</t>
  </si>
  <si>
    <t>MBR-100</t>
  </si>
  <si>
    <t>Мембрана EPDM для гидроаккумулятора 100л ZEGOR (1/20ш)</t>
  </si>
  <si>
    <t>1 412.11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</si>
  <si>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</si>
  <si>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</si>
  <si>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</si>
  <si>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</si>
  <si>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Кронштейны</t>
  </si>
  <si>
    <t>BAK-310002</t>
  </si>
  <si>
    <t>K-1</t>
  </si>
  <si>
    <t>кронштейн крепления расширительного бака 1" регулируемый белый (1/20шт)</t>
  </si>
  <si>
    <t>379.50 руб.</t>
  </si>
  <si>
    <t>BAK-310003</t>
  </si>
  <si>
    <t>K-3/4</t>
  </si>
  <si>
    <t>кронштейн крепления расширительного бака 3/4" регулируемый белый (1/20шт)</t>
  </si>
  <si>
    <t>345.00 руб.</t>
  </si>
  <si>
    <t>SST-100109</t>
  </si>
  <si>
    <t>Настенный кронштейн для группы безопасности расширительного бака</t>
  </si>
  <si>
    <t>1 790.80 руб.</t>
  </si>
  <si>
    <t>VER-000155</t>
  </si>
  <si>
    <t>VR8-35-365A</t>
  </si>
  <si>
    <t>Крепление-хомут 0-365мм для мембранных баков 8-25л (200/10шт)</t>
  </si>
  <si>
    <t>293.04 руб.</t>
  </si>
  <si>
    <t>VER-000156</t>
  </si>
  <si>
    <t>VR8-35-365B</t>
  </si>
  <si>
    <t>Крепление-хомут 310-365мм для мембранных баков 25-50л (100/10шт)</t>
  </si>
  <si>
    <t>298.99 руб.</t>
  </si>
  <si>
    <t>&gt;50</t>
  </si>
  <si>
    <t>VER-000351</t>
  </si>
  <si>
    <t>VR328</t>
  </si>
  <si>
    <t>Настенное крепление для расширительного бака "VIEIR" (10/1 шт)</t>
  </si>
  <si>
    <t>2 457.35 руб.</t>
  </si>
  <si>
    <t>VLC-900478</t>
  </si>
  <si>
    <t>VT.K20.1.05</t>
  </si>
  <si>
    <t>Кронштейн для расширительного бака VALTEC (3/4")</t>
  </si>
  <si>
    <t>942.00 руб.</t>
  </si>
  <si>
    <t>VLC-900901</t>
  </si>
  <si>
    <t>VT.SWM.0835</t>
  </si>
  <si>
    <t>Комплект настенного крепления баков 8-35 л</t>
  </si>
  <si>
    <t>695.00 руб.</t>
  </si>
  <si>
    <t>Сгоны отсекатели</t>
  </si>
  <si>
    <t>VER-000707</t>
  </si>
  <si>
    <t>ZH690</t>
  </si>
  <si>
    <t>Сгон отсекатель для расшир бака с дренажом 3/4" вн-вн. (32/2шт)</t>
  </si>
  <si>
    <t>1 314.95 руб.</t>
  </si>
  <si>
    <t>VER-000708</t>
  </si>
  <si>
    <t>ZH691</t>
  </si>
  <si>
    <t>Сгон отсекатель для расшир бака с дренажом 1" вн-вн. (24/2шт)</t>
  </si>
  <si>
    <t>2 365.13 руб.</t>
  </si>
  <si>
    <t>VER-001151</t>
  </si>
  <si>
    <t>VR1145</t>
  </si>
  <si>
    <t>Разъемный сгон-отсекатель для расширительного бака 3/4 " (80/1шт)</t>
  </si>
  <si>
    <t>461.13 руб.</t>
  </si>
  <si>
    <t>VLC-1011001</t>
  </si>
  <si>
    <t>VT.538.N.05</t>
  </si>
  <si>
    <t>Сгон-отсекатель для расшир бака 3/4" (10шт)</t>
  </si>
  <si>
    <t>889.00 руб.</t>
  </si>
  <si>
    <t>VLC-1011002</t>
  </si>
  <si>
    <t>VT.538.N.06</t>
  </si>
  <si>
    <t>Сгон-отсекатель для расшир бака 1" (5 /60шт)</t>
  </si>
  <si>
    <t>1 507.00 руб.</t>
  </si>
  <si>
    <t>VLC-411083</t>
  </si>
  <si>
    <t>VT.537.N.06</t>
  </si>
  <si>
    <t>Сгон отсекатель для расшир бака с дренажом 1" вн-нар. (8 /32шт)</t>
  </si>
  <si>
    <t>1 863.00 руб.</t>
  </si>
  <si>
    <t>Фланцы</t>
  </si>
  <si>
    <t>BAK-330001</t>
  </si>
  <si>
    <t>VERH-8B</t>
  </si>
  <si>
    <t>фланец для расширительного бака</t>
  </si>
  <si>
    <t>168.09 руб.</t>
  </si>
  <si>
    <t>BAK-330002</t>
  </si>
  <si>
    <t>VERH-24B</t>
  </si>
  <si>
    <t>Фланец для баков (1 шт)</t>
  </si>
  <si>
    <t>235.03 руб.</t>
  </si>
  <si>
    <t>BAK-330003</t>
  </si>
  <si>
    <t>Фланец пластик для баков 1" (1 шт)</t>
  </si>
  <si>
    <t>315.15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</si>
</sst>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873af5d_d543_11e9_8109_003048fd731b_4f32b3bf_27ac_11ed_a30e_00259070b4871.jpeg"/><Relationship Id="rId2" Type="http://schemas.openxmlformats.org/officeDocument/2006/relationships/image" Target="../media/6873af5f_d543_11e9_8109_003048fd731b_4f32b3c0_27ac_11ed_a30e_00259070b4872.jpeg"/><Relationship Id="rId3" Type="http://schemas.openxmlformats.org/officeDocument/2006/relationships/image" Target="../media/6873af61_d543_11e9_8109_003048fd731b_4f32b3c1_27ac_11ed_a30e_00259070b4873.jpeg"/><Relationship Id="rId4" Type="http://schemas.openxmlformats.org/officeDocument/2006/relationships/image" Target="../media/6873af63_d543_11e9_8109_003048fd731b_4f32b3c2_27ac_11ed_a30e_00259070b4874.jpeg"/><Relationship Id="rId5" Type="http://schemas.openxmlformats.org/officeDocument/2006/relationships/image" Target="../media/61991c1d_230d_11ed_a307_00259070b487_c02080a6_c056_11ee_a549_047c1617b1435.jpeg"/><Relationship Id="rId6" Type="http://schemas.openxmlformats.org/officeDocument/2006/relationships/image" Target="../media/89ec1061_49e6_11ed_a348_00259070b484_c02080a7_c056_11ee_a549_047c1617b1436.jpeg"/><Relationship Id="rId7" Type="http://schemas.openxmlformats.org/officeDocument/2006/relationships/image" Target="../media/89ec1063_49e6_11ed_a348_00259070b484_c02080a8_c056_11ee_a549_047c1617b1437.jpeg"/><Relationship Id="rId8" Type="http://schemas.openxmlformats.org/officeDocument/2006/relationships/image" Target="../media/89ec1065_49e6_11ed_a348_00259070b484_c02080a9_c056_11ee_a549_047c1617b1438.jpeg"/><Relationship Id="rId9" Type="http://schemas.openxmlformats.org/officeDocument/2006/relationships/image" Target="../media/89ec1067_49e6_11ed_a348_00259070b484_c02080a4_c056_11ee_a549_047c1617b1439.jpeg"/><Relationship Id="rId10" Type="http://schemas.openxmlformats.org/officeDocument/2006/relationships/image" Target="../media/89ec1069_49e6_11ed_a348_00259070b484_c02080a5_c056_11ee_a549_047c1617b14310.jpeg"/><Relationship Id="rId11" Type="http://schemas.openxmlformats.org/officeDocument/2006/relationships/image" Target="../media/6a6c2f7c_86a6_11e9_8101_003048fd731b_5352ef7b_57f4_11ea_810f_003048fd731b11.png"/><Relationship Id="rId12" Type="http://schemas.openxmlformats.org/officeDocument/2006/relationships/image" Target="../media/6a6c2f7e_86a6_11e9_8101_003048fd731b_5352ef7c_57f4_11ea_810f_003048fd731b12.png"/><Relationship Id="rId13" Type="http://schemas.openxmlformats.org/officeDocument/2006/relationships/image" Target="../media/f6f0e407_c920_11ee_a554_047c1617b143_444b1d0a_5a46_11f0_a775_047c1617b14313.jpeg"/><Relationship Id="rId14" Type="http://schemas.openxmlformats.org/officeDocument/2006/relationships/image" Target="../media/f3d2eb70_7759_11ec_a212_00259070b487_ae66e5f2_3fbb_11ef_a5f3_047c1617b14314.jpeg"/><Relationship Id="rId15" Type="http://schemas.openxmlformats.org/officeDocument/2006/relationships/image" Target="../media/f3d2eb72_7759_11ec_a212_00259070b487_ae66e5f3_3fbb_11ef_a5f3_047c1617b14315.jpeg"/><Relationship Id="rId16" Type="http://schemas.openxmlformats.org/officeDocument/2006/relationships/image" Target="../media/85dc9600_9062_11ed_a3b6_047c1617b143_c020809e_c056_11ee_a549_047c1617b14316.jpeg"/><Relationship Id="rId17" Type="http://schemas.openxmlformats.org/officeDocument/2006/relationships/image" Target="../media/61991c15_230d_11ed_a307_00259070b487_c02080a0_c056_11ee_a549_047c1617b14317.jpeg"/><Relationship Id="rId18" Type="http://schemas.openxmlformats.org/officeDocument/2006/relationships/image" Target="../media/0ef53f93_9e75_11ef_a670_047c1617b143_21d4f575_793a_11f0_a79f_047c1617b14318.jpeg"/><Relationship Id="rId19" Type="http://schemas.openxmlformats.org/officeDocument/2006/relationships/image" Target="../media/a2f573e1_c27f_11ee_a54c_047c1617b143_9db7fc67_42ce_11ef_a5f7_047c1617b14319.png"/><Relationship Id="rId20" Type="http://schemas.openxmlformats.org/officeDocument/2006/relationships/image" Target="../media/a2f573e3_c27f_11ee_a54c_047c1617b143_9db7fc62_42ce_11ef_a5f7_047c1617b14320.png"/><Relationship Id="rId21" Type="http://schemas.openxmlformats.org/officeDocument/2006/relationships/image" Target="../media/5a6d7b23_847d_11ef_a64e_047c1617b143_1b5db363_f93d_11ef_a6ea_047c1617b14321.jpeg"/><Relationship Id="rId22" Type="http://schemas.openxmlformats.org/officeDocument/2006/relationships/image" Target="../media/6a6c2f8a_86a6_11e9_8101_003048fd731b_634a42ec_f953_11e9_810b_003048fd731b22.jpeg"/><Relationship Id="rId23" Type="http://schemas.openxmlformats.org/officeDocument/2006/relationships/image" Target="../media/6a6c2f8d_86a6_11e9_8101_003048fd731b_634a42ed_f953_11e9_810b_003048fd731b23.jpeg"/><Relationship Id="rId24" Type="http://schemas.openxmlformats.org/officeDocument/2006/relationships/image" Target="../media/3d0cfd54_86a5_11e9_8101_003048fd731b_57339634_f953_11e9_810b_003048fd731b24.jpeg"/><Relationship Id="rId25" Type="http://schemas.openxmlformats.org/officeDocument/2006/relationships/image" Target="../media/68ab58f1_8937_11e9_8102_003048fd731b_ae66e5f4_3fbb_11ef_a5f3_047c1617b14325.jpeg"/><Relationship Id="rId26" Type="http://schemas.openxmlformats.org/officeDocument/2006/relationships/image" Target="../media/6873af2d_d543_11e9_8109_003048fd731b_ae66e5f5_3fbb_11ef_a5f3_047c1617b14326.jpeg"/><Relationship Id="rId27" Type="http://schemas.openxmlformats.org/officeDocument/2006/relationships/image" Target="../media/e825a79e_3767_11ea_810f_003048fd731b_5352ef7d_57f4_11ea_810f_003048fd731b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823311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J5*188.91</f>
        <v>0</v>
      </c>
      <c r="L5" s="5"/>
    </row>
    <row r="6" spans="1:12" customHeight="1" ht="105" outlineLevel="4">
      <c r="A6" s="1"/>
      <c r="B6" s="1">
        <v>823312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J6*312.38</f>
        <v>0</v>
      </c>
      <c r="L6" s="5"/>
    </row>
    <row r="7" spans="1:12" customHeight="1" ht="105" outlineLevel="4">
      <c r="A7" s="1"/>
      <c r="B7" s="1">
        <v>823313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28</v>
      </c>
      <c r="H7" s="2">
        <v>0</v>
      </c>
      <c r="I7" s="1">
        <v>0</v>
      </c>
      <c r="J7" s="3" t="s">
        <v>18</v>
      </c>
      <c r="K7" s="2" t="str">
        <f>J7*586.08</f>
        <v>0</v>
      </c>
      <c r="L7" s="5"/>
    </row>
    <row r="8" spans="1:12" customHeight="1" ht="105" outlineLevel="4">
      <c r="A8" s="1"/>
      <c r="B8" s="1">
        <v>823314</v>
      </c>
      <c r="C8" s="1" t="s">
        <v>29</v>
      </c>
      <c r="D8" s="1" t="s">
        <v>30</v>
      </c>
      <c r="E8" s="2" t="s">
        <v>31</v>
      </c>
      <c r="F8" s="2" t="s">
        <v>32</v>
      </c>
      <c r="G8" s="2" t="s">
        <v>28</v>
      </c>
      <c r="H8" s="2">
        <v>0</v>
      </c>
      <c r="I8" s="1">
        <v>0</v>
      </c>
      <c r="J8" s="3" t="s">
        <v>18</v>
      </c>
      <c r="K8" s="2" t="str">
        <f>J8*965.39</f>
        <v>0</v>
      </c>
      <c r="L8" s="5"/>
    </row>
    <row r="9" spans="1:12" customHeight="1" ht="105" outlineLevel="4">
      <c r="A9" s="1"/>
      <c r="B9" s="1">
        <v>869372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4</v>
      </c>
      <c r="H9" s="2">
        <v>0</v>
      </c>
      <c r="I9" s="1">
        <v>0</v>
      </c>
      <c r="J9" s="3" t="s">
        <v>18</v>
      </c>
      <c r="K9" s="2" t="str">
        <f>J9*464.26</f>
        <v>0</v>
      </c>
      <c r="L9" s="5"/>
    </row>
    <row r="10" spans="1:12" customHeight="1" ht="105" outlineLevel="4">
      <c r="A10" s="1"/>
      <c r="B10" s="1">
        <v>870278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4</v>
      </c>
      <c r="H10" s="2">
        <v>0</v>
      </c>
      <c r="I10" s="1">
        <v>0</v>
      </c>
      <c r="J10" s="3" t="s">
        <v>18</v>
      </c>
      <c r="K10" s="2" t="str">
        <f>J10*484.98</f>
        <v>0</v>
      </c>
      <c r="L10" s="5"/>
    </row>
    <row r="11" spans="1:12" customHeight="1" ht="105" outlineLevel="4">
      <c r="A11" s="1"/>
      <c r="B11" s="1">
        <v>870279</v>
      </c>
      <c r="C11" s="1" t="s">
        <v>41</v>
      </c>
      <c r="D11" s="1" t="s">
        <v>42</v>
      </c>
      <c r="E11" s="2" t="s">
        <v>43</v>
      </c>
      <c r="F11" s="2" t="s">
        <v>44</v>
      </c>
      <c r="G11" s="2" t="s">
        <v>28</v>
      </c>
      <c r="H11" s="2">
        <v>0</v>
      </c>
      <c r="I11" s="1">
        <v>0</v>
      </c>
      <c r="J11" s="3" t="s">
        <v>18</v>
      </c>
      <c r="K11" s="2" t="str">
        <f>J11*918.67</f>
        <v>0</v>
      </c>
      <c r="L11" s="5"/>
    </row>
    <row r="12" spans="1:12" customHeight="1" ht="105" outlineLevel="4">
      <c r="A12" s="1"/>
      <c r="B12" s="1">
        <v>870280</v>
      </c>
      <c r="C12" s="1" t="s">
        <v>45</v>
      </c>
      <c r="D12" s="1" t="s">
        <v>46</v>
      </c>
      <c r="E12" s="2" t="s">
        <v>47</v>
      </c>
      <c r="F12" s="2" t="s">
        <v>48</v>
      </c>
      <c r="G12" s="2" t="s">
        <v>28</v>
      </c>
      <c r="H12" s="2">
        <v>0</v>
      </c>
      <c r="I12" s="1">
        <v>0</v>
      </c>
      <c r="J12" s="3" t="s">
        <v>18</v>
      </c>
      <c r="K12" s="2" t="str">
        <f>J12*1105.20</f>
        <v>0</v>
      </c>
      <c r="L12" s="5"/>
    </row>
    <row r="13" spans="1:12" customHeight="1" ht="105" outlineLevel="4">
      <c r="A13" s="1"/>
      <c r="B13" s="1">
        <v>870281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2</v>
      </c>
      <c r="H13" s="2">
        <v>0</v>
      </c>
      <c r="I13" s="1">
        <v>0</v>
      </c>
      <c r="J13" s="3" t="s">
        <v>18</v>
      </c>
      <c r="K13" s="2" t="str">
        <f>J13*1412.11</f>
        <v>0</v>
      </c>
      <c r="L13" s="5"/>
    </row>
    <row r="14" spans="1:12" customHeight="1" ht="105" outlineLevel="4">
      <c r="A14" s="1"/>
      <c r="B14" s="1">
        <v>870282</v>
      </c>
      <c r="C14" s="1" t="s">
        <v>53</v>
      </c>
      <c r="D14" s="1" t="s">
        <v>54</v>
      </c>
      <c r="E14" s="2" t="s">
        <v>55</v>
      </c>
      <c r="F14" s="2" t="s">
        <v>56</v>
      </c>
      <c r="G14" s="2" t="s">
        <v>28</v>
      </c>
      <c r="H14" s="2">
        <v>0</v>
      </c>
      <c r="I14" s="1">
        <v>0</v>
      </c>
      <c r="J14" s="3" t="s">
        <v>18</v>
      </c>
      <c r="K14" s="2" t="str">
        <f>J14*1496.91</f>
        <v>0</v>
      </c>
      <c r="L14" s="5"/>
    </row>
    <row r="15" spans="1:12" outlineLevel="2">
      <c r="A15" s="8" t="s">
        <v>57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822077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9</v>
      </c>
      <c r="H16" s="2">
        <v>0</v>
      </c>
      <c r="I16" s="1">
        <v>0</v>
      </c>
      <c r="J16" s="3" t="s">
        <v>18</v>
      </c>
      <c r="K16" s="2" t="str">
        <f>J16*379.50</f>
        <v>0</v>
      </c>
      <c r="L16" s="5"/>
    </row>
    <row r="17" spans="1:12" customHeight="1" ht="105" outlineLevel="4">
      <c r="A17" s="1"/>
      <c r="B17" s="1">
        <v>822078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10</v>
      </c>
      <c r="H17" s="2">
        <v>0</v>
      </c>
      <c r="I17" s="1">
        <v>0</v>
      </c>
      <c r="J17" s="3" t="s">
        <v>18</v>
      </c>
      <c r="K17" s="2" t="str">
        <f>J17*345.00</f>
        <v>0</v>
      </c>
      <c r="L17" s="5"/>
    </row>
    <row r="18" spans="1:12" customHeight="1" ht="105" outlineLevel="4">
      <c r="A18" s="1"/>
      <c r="B18" s="1">
        <v>883793</v>
      </c>
      <c r="C18" s="1" t="s">
        <v>66</v>
      </c>
      <c r="D18" s="1"/>
      <c r="E18" s="2" t="s">
        <v>67</v>
      </c>
      <c r="F18" s="2" t="s">
        <v>68</v>
      </c>
      <c r="G18" s="2">
        <v>8</v>
      </c>
      <c r="H18" s="2">
        <v>0</v>
      </c>
      <c r="I18" s="1">
        <v>0</v>
      </c>
      <c r="J18" s="3" t="s">
        <v>18</v>
      </c>
      <c r="K18" s="2" t="str">
        <f>J18*1790.80</f>
        <v>0</v>
      </c>
      <c r="L18" s="5"/>
    </row>
    <row r="19" spans="1:12" customHeight="1" ht="105" outlineLevel="4">
      <c r="A19" s="1"/>
      <c r="B19" s="1">
        <v>839782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0</v>
      </c>
      <c r="H19" s="2">
        <v>0</v>
      </c>
      <c r="I19" s="1">
        <v>0</v>
      </c>
      <c r="J19" s="3" t="s">
        <v>18</v>
      </c>
      <c r="K19" s="2" t="str">
        <f>J19*293.04</f>
        <v>0</v>
      </c>
      <c r="L19" s="5"/>
    </row>
    <row r="20" spans="1:12" customHeight="1" ht="105" outlineLevel="4">
      <c r="A20" s="1"/>
      <c r="B20" s="1">
        <v>839783</v>
      </c>
      <c r="C20" s="1" t="s">
        <v>73</v>
      </c>
      <c r="D20" s="1" t="s">
        <v>74</v>
      </c>
      <c r="E20" s="2" t="s">
        <v>75</v>
      </c>
      <c r="F20" s="2" t="s">
        <v>76</v>
      </c>
      <c r="G20" s="2" t="s">
        <v>77</v>
      </c>
      <c r="H20" s="2">
        <v>0</v>
      </c>
      <c r="I20" s="1">
        <v>0</v>
      </c>
      <c r="J20" s="3" t="s">
        <v>18</v>
      </c>
      <c r="K20" s="2" t="str">
        <f>J20*298.99</f>
        <v>0</v>
      </c>
      <c r="L20" s="5"/>
    </row>
    <row r="21" spans="1:12" customHeight="1" ht="105" outlineLevel="4">
      <c r="A21" s="1"/>
      <c r="B21" s="1">
        <v>873882</v>
      </c>
      <c r="C21" s="1" t="s">
        <v>78</v>
      </c>
      <c r="D21" s="1" t="s">
        <v>79</v>
      </c>
      <c r="E21" s="2" t="s">
        <v>80</v>
      </c>
      <c r="F21" s="2" t="s">
        <v>81</v>
      </c>
      <c r="G21" s="2">
        <v>4</v>
      </c>
      <c r="H21" s="2">
        <v>0</v>
      </c>
      <c r="I21" s="1">
        <v>0</v>
      </c>
      <c r="J21" s="3" t="s">
        <v>18</v>
      </c>
      <c r="K21" s="2" t="str">
        <f>J21*2457.35</f>
        <v>0</v>
      </c>
      <c r="L21" s="5"/>
    </row>
    <row r="22" spans="1:12" customHeight="1" ht="105" outlineLevel="4">
      <c r="A22" s="1"/>
      <c r="B22" s="1">
        <v>869368</v>
      </c>
      <c r="C22" s="1" t="s">
        <v>82</v>
      </c>
      <c r="D22" s="1" t="s">
        <v>83</v>
      </c>
      <c r="E22" s="2" t="s">
        <v>84</v>
      </c>
      <c r="F22" s="2" t="s">
        <v>85</v>
      </c>
      <c r="G22" s="2">
        <v>0</v>
      </c>
      <c r="H22" s="2" t="s">
        <v>17</v>
      </c>
      <c r="I22" s="1">
        <v>0</v>
      </c>
      <c r="J22" s="3" t="s">
        <v>18</v>
      </c>
      <c r="K22" s="2" t="str">
        <f>J22*942.00</f>
        <v>0</v>
      </c>
      <c r="L22" s="5"/>
    </row>
    <row r="23" spans="1:12" customHeight="1" ht="105" outlineLevel="4">
      <c r="A23" s="1"/>
      <c r="B23" s="1">
        <v>885497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0</v>
      </c>
      <c r="H23" s="2" t="s">
        <v>17</v>
      </c>
      <c r="I23" s="1">
        <v>0</v>
      </c>
      <c r="J23" s="3" t="s">
        <v>18</v>
      </c>
      <c r="K23" s="2" t="str">
        <f>J23*695.00</f>
        <v>0</v>
      </c>
      <c r="L23" s="5"/>
    </row>
    <row r="24" spans="1:12" outlineLevel="2">
      <c r="A24" s="8" t="s">
        <v>90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/>
    </row>
    <row r="25" spans="1:12" customHeight="1" ht="105" outlineLevel="4">
      <c r="A25" s="1"/>
      <c r="B25" s="1">
        <v>882867</v>
      </c>
      <c r="C25" s="1" t="s">
        <v>91</v>
      </c>
      <c r="D25" s="1" t="s">
        <v>92</v>
      </c>
      <c r="E25" s="2" t="s">
        <v>93</v>
      </c>
      <c r="F25" s="2" t="s">
        <v>94</v>
      </c>
      <c r="G25" s="2">
        <v>0</v>
      </c>
      <c r="H25" s="2">
        <v>0</v>
      </c>
      <c r="I25" s="1">
        <v>0</v>
      </c>
      <c r="J25" s="3" t="s">
        <v>18</v>
      </c>
      <c r="K25" s="2" t="str">
        <f>J25*1314.95</f>
        <v>0</v>
      </c>
      <c r="L25" s="5"/>
    </row>
    <row r="26" spans="1:12" customHeight="1" ht="105" outlineLevel="4">
      <c r="A26" s="1"/>
      <c r="B26" s="1">
        <v>882868</v>
      </c>
      <c r="C26" s="1" t="s">
        <v>95</v>
      </c>
      <c r="D26" s="1" t="s">
        <v>96</v>
      </c>
      <c r="E26" s="2" t="s">
        <v>97</v>
      </c>
      <c r="F26" s="2" t="s">
        <v>98</v>
      </c>
      <c r="G26" s="2" t="s">
        <v>28</v>
      </c>
      <c r="H26" s="2">
        <v>0</v>
      </c>
      <c r="I26" s="1">
        <v>0</v>
      </c>
      <c r="J26" s="3" t="s">
        <v>18</v>
      </c>
      <c r="K26" s="2" t="str">
        <f>J26*2365.13</f>
        <v>0</v>
      </c>
      <c r="L26" s="5"/>
    </row>
    <row r="27" spans="1:12" customHeight="1" ht="105" outlineLevel="4">
      <c r="A27" s="1"/>
      <c r="B27" s="1">
        <v>883948</v>
      </c>
      <c r="C27" s="1" t="s">
        <v>99</v>
      </c>
      <c r="D27" s="1" t="s">
        <v>100</v>
      </c>
      <c r="E27" s="2" t="s">
        <v>101</v>
      </c>
      <c r="F27" s="2" t="s">
        <v>102</v>
      </c>
      <c r="G27" s="2" t="s">
        <v>23</v>
      </c>
      <c r="H27" s="2">
        <v>0</v>
      </c>
      <c r="I27" s="1">
        <v>0</v>
      </c>
      <c r="J27" s="3" t="s">
        <v>18</v>
      </c>
      <c r="K27" s="2" t="str">
        <f>J27*461.13</f>
        <v>0</v>
      </c>
      <c r="L27" s="5"/>
    </row>
    <row r="28" spans="1:12" customHeight="1" ht="105" outlineLevel="4">
      <c r="A28" s="1"/>
      <c r="B28" s="1">
        <v>822083</v>
      </c>
      <c r="C28" s="1" t="s">
        <v>103</v>
      </c>
      <c r="D28" s="1" t="s">
        <v>104</v>
      </c>
      <c r="E28" s="2" t="s">
        <v>105</v>
      </c>
      <c r="F28" s="2" t="s">
        <v>106</v>
      </c>
      <c r="G28" s="2">
        <v>10</v>
      </c>
      <c r="H28" s="2" t="s">
        <v>17</v>
      </c>
      <c r="I28" s="1">
        <v>0</v>
      </c>
      <c r="J28" s="3" t="s">
        <v>18</v>
      </c>
      <c r="K28" s="2" t="str">
        <f>J28*889.00</f>
        <v>0</v>
      </c>
      <c r="L28" s="5"/>
    </row>
    <row r="29" spans="1:12" customHeight="1" ht="105" outlineLevel="4">
      <c r="A29" s="1"/>
      <c r="B29" s="1">
        <v>822084</v>
      </c>
      <c r="C29" s="1" t="s">
        <v>107</v>
      </c>
      <c r="D29" s="1" t="s">
        <v>108</v>
      </c>
      <c r="E29" s="2" t="s">
        <v>109</v>
      </c>
      <c r="F29" s="2" t="s">
        <v>110</v>
      </c>
      <c r="G29" s="2" t="s">
        <v>28</v>
      </c>
      <c r="H29" s="2" t="s">
        <v>77</v>
      </c>
      <c r="I29" s="1">
        <v>0</v>
      </c>
      <c r="J29" s="3" t="s">
        <v>18</v>
      </c>
      <c r="K29" s="2" t="str">
        <f>J29*1507.00</f>
        <v>0</v>
      </c>
      <c r="L29" s="5"/>
    </row>
    <row r="30" spans="1:12" customHeight="1" ht="105" outlineLevel="4">
      <c r="A30" s="1"/>
      <c r="B30" s="1">
        <v>810905</v>
      </c>
      <c r="C30" s="1" t="s">
        <v>111</v>
      </c>
      <c r="D30" s="1" t="s">
        <v>112</v>
      </c>
      <c r="E30" s="2" t="s">
        <v>113</v>
      </c>
      <c r="F30" s="2" t="s">
        <v>114</v>
      </c>
      <c r="G30" s="2">
        <v>3</v>
      </c>
      <c r="H30" s="2" t="s">
        <v>28</v>
      </c>
      <c r="I30" s="1">
        <v>0</v>
      </c>
      <c r="J30" s="3" t="s">
        <v>18</v>
      </c>
      <c r="K30" s="2" t="str">
        <f>J30*1863.00</f>
        <v>0</v>
      </c>
      <c r="L30" s="5"/>
    </row>
    <row r="31" spans="1:12" outlineLevel="2">
      <c r="A31" s="8" t="s">
        <v>115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822885</v>
      </c>
      <c r="C32" s="1" t="s">
        <v>116</v>
      </c>
      <c r="D32" s="1" t="s">
        <v>117</v>
      </c>
      <c r="E32" s="2" t="s">
        <v>118</v>
      </c>
      <c r="F32" s="2" t="s">
        <v>119</v>
      </c>
      <c r="G32" s="2" t="s">
        <v>28</v>
      </c>
      <c r="H32" s="2">
        <v>0</v>
      </c>
      <c r="I32" s="1">
        <v>0</v>
      </c>
      <c r="J32" s="3" t="s">
        <v>18</v>
      </c>
      <c r="K32" s="2" t="str">
        <f>J32*168.09</f>
        <v>0</v>
      </c>
      <c r="L32" s="5"/>
    </row>
    <row r="33" spans="1:12" customHeight="1" ht="105" outlineLevel="4">
      <c r="A33" s="1"/>
      <c r="B33" s="1">
        <v>823310</v>
      </c>
      <c r="C33" s="1" t="s">
        <v>120</v>
      </c>
      <c r="D33" s="1" t="s">
        <v>121</v>
      </c>
      <c r="E33" s="2" t="s">
        <v>122</v>
      </c>
      <c r="F33" s="2" t="s">
        <v>123</v>
      </c>
      <c r="G33" s="2" t="s">
        <v>28</v>
      </c>
      <c r="H33" s="2">
        <v>0</v>
      </c>
      <c r="I33" s="1">
        <v>0</v>
      </c>
      <c r="J33" s="3" t="s">
        <v>18</v>
      </c>
      <c r="K33" s="2" t="str">
        <f>J33*235.03</f>
        <v>0</v>
      </c>
      <c r="L33" s="5"/>
    </row>
    <row r="34" spans="1:12" customHeight="1" ht="105" outlineLevel="4">
      <c r="A34" s="1"/>
      <c r="B34" s="1">
        <v>824962</v>
      </c>
      <c r="C34" s="1" t="s">
        <v>124</v>
      </c>
      <c r="D34" s="1">
        <v>2032</v>
      </c>
      <c r="E34" s="2" t="s">
        <v>125</v>
      </c>
      <c r="F34" s="2" t="s">
        <v>126</v>
      </c>
      <c r="G34" s="2">
        <v>4</v>
      </c>
      <c r="H34" s="2">
        <v>0</v>
      </c>
      <c r="I34" s="1">
        <v>0</v>
      </c>
      <c r="J34" s="3" t="s">
        <v>18</v>
      </c>
      <c r="K34" s="2" t="str">
        <f>J34*315.15</f>
        <v>0</v>
      </c>
      <c r="L3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5:K15"/>
    <mergeCell ref="A24:K24"/>
    <mergeCell ref="A31:K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2025-08-31T20:18:39+03:00</dcterms:created>
  <dcterms:modified xsi:type="dcterms:W3CDTF">2025-08-31T20:18:39+03:00</dcterms:modified>
  <dc:title>Untitled Spreadsheet</dc:title>
  <dc:description/>
  <dc:subject/>
  <cp:keywords/>
  <cp:category/>
</cp:coreProperties>
</file>