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<sst xmlns="http://schemas.openxmlformats.org/spreadsheetml/2006/main" uniqueCount="201">
  <si>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</si>
  <si>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</si>
  <si>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</si>
  <si>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</si>
  <si>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</si>
  <si>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</si>
  <si>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</si>
  <si>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</si>
  <si>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</si>
  <si>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</si>
  <si>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</si>
  <si>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</si>
  <si>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</si>
  <si>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</si>
  <si>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</si>
  <si>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</si>
  <si>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</si>
  <si>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</si>
  <si>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шт</t>
  </si>
  <si>
    <t>BAK-320006</t>
  </si>
  <si>
    <t>VERH-24A</t>
  </si>
  <si>
    <t>Мембрана 24-35л(1 шт)</t>
  </si>
  <si>
    <t>307.23 руб.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</si>
  <si>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</si>
  <si>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</si>
  <si>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</si>
  <si>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</si>
  <si>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</si>
  <si>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</si>
  <si>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</si>
  <si>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</si>
  <si>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UNI-101799</t>
  </si>
  <si>
    <t>Мембрана 150/200 л EPDM Dвн.90 мм проходная</t>
  </si>
  <si>
    <t>6 188.00 руб.</t>
  </si>
  <si>
    <t>UNI-101800</t>
  </si>
  <si>
    <t>Мембрана 24 л EPDM Dвн.80 мм UNIPUMP</t>
  </si>
  <si>
    <t>559.50 руб.</t>
  </si>
  <si>
    <t>UNI-101801</t>
  </si>
  <si>
    <t>Мембрана 24 л EPDM Dвн.90 мм</t>
  </si>
  <si>
    <t>552.90 руб.</t>
  </si>
  <si>
    <t>UNI-101802</t>
  </si>
  <si>
    <t>Мембрана 300 л EPDM Dвн.150 мм проходная</t>
  </si>
  <si>
    <t>8 517.00 руб.</t>
  </si>
  <si>
    <t>UNI-101803</t>
  </si>
  <si>
    <t>Мембрана 35 л EPDM Dвн.90 мм с хвостом</t>
  </si>
  <si>
    <t>817.70 руб.</t>
  </si>
  <si>
    <t>UNI-101804</t>
  </si>
  <si>
    <t>Мембрана 35/50 л EPDM Dвн.80 мм с хвостом Se.Fa 0301</t>
  </si>
  <si>
    <t>992.60 руб.</t>
  </si>
  <si>
    <t>UNI-101805</t>
  </si>
  <si>
    <t>Мембрана 35/50 л EPDM Dвн.80 мм с хвостом UNIPUMP</t>
  </si>
  <si>
    <t>651.60 руб.</t>
  </si>
  <si>
    <t>UNI-101806</t>
  </si>
  <si>
    <t>Мембрана 50/80 л EPDM Dвн.80 мм с хвостом Se.Fa 0302</t>
  </si>
  <si>
    <t>2 025.00 руб.</t>
  </si>
  <si>
    <t>UNI-101807</t>
  </si>
  <si>
    <t>Мембрана 50/80 л EPDM Dвн.80 мм с хвостом UNIPUMP</t>
  </si>
  <si>
    <t>1 353.00 руб.</t>
  </si>
  <si>
    <t>UNI-101808</t>
  </si>
  <si>
    <t>Мембрана 8 л EPDM Dвн.60 мм</t>
  </si>
  <si>
    <t>421.00 руб.</t>
  </si>
  <si>
    <t>UNI-101809</t>
  </si>
  <si>
    <t>Мембрана 80/100 л EPDM Dвн.80 мм с хвостом UNIPUMP</t>
  </si>
  <si>
    <t>1 836.00 руб.</t>
  </si>
  <si>
    <t>UNI-101810</t>
  </si>
  <si>
    <t>Мембрана 80/100 л EPDM Dвн.90 мм с хвостом</t>
  </si>
  <si>
    <t>1 908.00 руб.</t>
  </si>
  <si>
    <t>ZGR-001196</t>
  </si>
  <si>
    <t>MBR-24</t>
  </si>
  <si>
    <t>Мембрана EPDM для гидроаккумулятора 24л ZEGOR (1/50шт)</t>
  </si>
  <si>
    <t>405.65 руб.</t>
  </si>
  <si>
    <t>ZGR-001198</t>
  </si>
  <si>
    <t>MBR-24W</t>
  </si>
  <si>
    <t>Мембрана EPDM белая для гидроаккумулятора 24л для ГВС, ХВС, отопления ZEGOR (1/50ш)</t>
  </si>
  <si>
    <t>423.76 руб.</t>
  </si>
  <si>
    <t>ZGR-001199</t>
  </si>
  <si>
    <t>MBR-50</t>
  </si>
  <si>
    <t>Мембрана EPDM для гидроаккумулятора 50л ZEGOR (1/25ш)</t>
  </si>
  <si>
    <t>802.70 руб.</t>
  </si>
  <si>
    <t>&gt;10</t>
  </si>
  <si>
    <t>ZGR-001200</t>
  </si>
  <si>
    <t>MBR-50W</t>
  </si>
  <si>
    <t>Мембрана EPDM белая для гидроаккумулятора 50л для ГВС, ХВС, отопления ZEGOR  (1/25ш)</t>
  </si>
  <si>
    <t>965.69 руб.</t>
  </si>
  <si>
    <t>ZGR-001201</t>
  </si>
  <si>
    <t>MBR-100</t>
  </si>
  <si>
    <t>(В) 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</si>
  <si>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</si>
  <si>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</si>
  <si>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</si>
  <si>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</si>
  <si>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1 307.96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</si>
  <si>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</si>
  <si>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</si>
  <si>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</si>
  <si>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</si>
  <si>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</si>
  <si>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</si>
  <si>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</si>
  <si>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</si>
  <si>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</si>
  <si>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</si>
  <si>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</si>
  <si>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</si>
  <si>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</si>
  <si>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UNI-101794</t>
  </si>
  <si>
    <t>Кронштейн крепления бака 1", красный</t>
  </si>
  <si>
    <t>404.00 руб.</t>
  </si>
  <si>
    <t>UNI-101795</t>
  </si>
  <si>
    <t>Кронштейн крепления бака 1", синий</t>
  </si>
  <si>
    <t>UNI-101796</t>
  </si>
  <si>
    <t>Кронштейн крепления бака 3/4", красный</t>
  </si>
  <si>
    <t>379.60 руб.</t>
  </si>
  <si>
    <t>UNI-101797</t>
  </si>
  <si>
    <t>Кронштейн крепления бака 3/4", синий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</si>
  <si>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</si>
  <si>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</si>
  <si>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</si>
  <si>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</si>
  <si>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</si>
  <si>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</si>
  <si>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</si>
  <si>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</si>
  <si>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&gt;25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</si>
  <si>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</si>
  <si>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</si>
  <si>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</si>
  <si>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</si>
  <si>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</si>
  <si>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</si>
  <si>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</si>
  <si>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</si>
  <si>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</si>
  <si>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</si>
  <si>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</si>
  <si>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</si>
  <si>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</si>
  <si>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</si>
  <si>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</si>
  <si>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</si>
  <si>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</si>
  <si>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</si>
  <si>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</si>
  <si>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</si>
  <si>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</si>
  <si>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</si>
  <si>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</si>
  <si>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</si>
  <si>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</si>
  <si>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</si>
  <si>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</si>
  <si>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</si>
  <si>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</si>
  <si>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</si>
  <si>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</si>
  <si>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</si>
  <si>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</si>
  <si>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</si>
  <si>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</si>
  <si>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</si>
  <si>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969.00 руб.</t>
  </si>
  <si>
    <t>VLC-1011002</t>
  </si>
  <si>
    <t>VT.538.N.06</t>
  </si>
  <si>
    <t>Сгон-отсекатель для расшир бака 1" (5 /60шт)</t>
  </si>
  <si>
    <t>1 643.00 руб.</t>
  </si>
  <si>
    <t>VLC-411083</t>
  </si>
  <si>
    <t>VT.537.N.06</t>
  </si>
  <si>
    <t>Сгон отсекатель для расшир бака с дренажом 1" вн-нар. (8 /32шт)</t>
  </si>
  <si>
    <t>2 030.00 руб.</t>
  </si>
  <si>
    <t>Фланцы</t>
  </si>
  <si>
    <t>BAK-330001</t>
  </si>
  <si>
    <t>VERH-8B</t>
  </si>
  <si>
    <t>фланец для расширительного бака</t>
  </si>
  <si>
    <t>166.11 руб.</t>
  </si>
  <si>
    <t>BAK-330002</t>
  </si>
  <si>
    <t>VERH-24B</t>
  </si>
  <si>
    <t>Фланец для баков (1 шт)</t>
  </si>
  <si>
    <t>230.79 руб.</t>
  </si>
  <si>
    <t>BAK-330003</t>
  </si>
  <si>
    <t>Фланец пластик для баков 1" (1 шт)</t>
  </si>
  <si>
    <t>315.15 руб.</t>
  </si>
  <si>
    <t>SMS-330501</t>
  </si>
  <si>
    <t>Фланец для расш. баков 1" ( нержавеющая сталь)</t>
  </si>
  <si>
    <t>1 121.80 руб.</t>
  </si>
  <si>
    <t>UNI-101793</t>
  </si>
  <si>
    <t>Защитная крышка ниппеля гидроаккумулятора</t>
  </si>
  <si>
    <t>186.40 руб.</t>
  </si>
  <si>
    <t>UNI-101798</t>
  </si>
  <si>
    <t>Крышка ниппеля гидроаккумулятора (БЭЗ)</t>
  </si>
  <si>
    <t>186.50 руб.</t>
  </si>
  <si>
    <t>UNI-101811</t>
  </si>
  <si>
    <t>Фланец гидроаккумулятора (d=146 мм) нерж. сталь, БЭЗ</t>
  </si>
  <si>
    <t>1 438.00 руб.</t>
  </si>
  <si>
    <t>UNI-101812</t>
  </si>
  <si>
    <t>Фланец гидроаккумулятора (d=146 мм) оц. сталь, БЭЗ</t>
  </si>
  <si>
    <t>441.40 руб.</t>
  </si>
  <si>
    <t>UNI-101813</t>
  </si>
  <si>
    <t>Фланец гидроаккумулятора (d=155 мм) нерж. сталь, Китай</t>
  </si>
  <si>
    <t>UNI-101814</t>
  </si>
  <si>
    <t>Фланец гидроаккумулятора (d=155 мм) оц. сталь, Китай</t>
  </si>
  <si>
    <t>438.30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</si>
</sst>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73af5d_d543_11e9_8109_003048fd731b_4f32b3bf_27ac_11ed_a30e_00259070b4871.jpeg"/><Relationship Id="rId2" Type="http://schemas.openxmlformats.org/officeDocument/2006/relationships/image" Target="../media/6873af5f_d543_11e9_8109_003048fd731b_4f32b3c0_27ac_11ed_a30e_00259070b4872.jpeg"/><Relationship Id="rId3" Type="http://schemas.openxmlformats.org/officeDocument/2006/relationships/image" Target="../media/6873af61_d543_11e9_8109_003048fd731b_4f32b3c1_27ac_11ed_a30e_00259070b4873.jpeg"/><Relationship Id="rId4" Type="http://schemas.openxmlformats.org/officeDocument/2006/relationships/image" Target="../media/6873af63_d543_11e9_8109_003048fd731b_4f32b3c2_27ac_11ed_a30e_00259070b4874.jpeg"/><Relationship Id="rId5" Type="http://schemas.openxmlformats.org/officeDocument/2006/relationships/image" Target="../media/61991c1d_230d_11ed_a307_00259070b487_c02080a6_c056_11ee_a549_047c1617b1435.jpeg"/><Relationship Id="rId6" Type="http://schemas.openxmlformats.org/officeDocument/2006/relationships/image" Target="../media/89ec1061_49e6_11ed_a348_00259070b484_c02080a7_c056_11ee_a549_047c1617b1436.jpeg"/><Relationship Id="rId7" Type="http://schemas.openxmlformats.org/officeDocument/2006/relationships/image" Target="../media/89ec1063_49e6_11ed_a348_00259070b484_c02080a8_c056_11ee_a549_047c1617b1437.jpeg"/><Relationship Id="rId8" Type="http://schemas.openxmlformats.org/officeDocument/2006/relationships/image" Target="../media/89ec1065_49e6_11ed_a348_00259070b484_c02080a9_c056_11ee_a549_047c1617b1438.jpeg"/><Relationship Id="rId9" Type="http://schemas.openxmlformats.org/officeDocument/2006/relationships/image" Target="../media/89ec1067_49e6_11ed_a348_00259070b484_c02080a4_c056_11ee_a549_047c1617b1439.jpeg"/><Relationship Id="rId10" Type="http://schemas.openxmlformats.org/officeDocument/2006/relationships/image" Target="../media/89ec1069_49e6_11ed_a348_00259070b484_c02080a5_c056_11ee_a549_047c1617b14310.jpeg"/><Relationship Id="rId11" Type="http://schemas.openxmlformats.org/officeDocument/2006/relationships/image" Target="../media/6a6c2f7c_86a6_11e9_8101_003048fd731b_5352ef7b_57f4_11ea_810f_003048fd731b11.png"/><Relationship Id="rId12" Type="http://schemas.openxmlformats.org/officeDocument/2006/relationships/image" Target="../media/6a6c2f7e_86a6_11e9_8101_003048fd731b_5352ef7c_57f4_11ea_810f_003048fd731b12.png"/><Relationship Id="rId13" Type="http://schemas.openxmlformats.org/officeDocument/2006/relationships/image" Target="../media/f6f0e407_c920_11ee_a554_047c1617b143_0a6f3a8e_310d_11f1_a89b_047c1617b14313.jpeg"/><Relationship Id="rId14" Type="http://schemas.openxmlformats.org/officeDocument/2006/relationships/image" Target="../media/f3d2eb70_7759_11ec_a212_00259070b487_ae66e5f2_3fbb_11ef_a5f3_047c1617b14314.jpeg"/><Relationship Id="rId15" Type="http://schemas.openxmlformats.org/officeDocument/2006/relationships/image" Target="../media/f3d2eb72_7759_11ec_a212_00259070b487_ae66e5f3_3fbb_11ef_a5f3_047c1617b14315.jpeg"/><Relationship Id="rId16" Type="http://schemas.openxmlformats.org/officeDocument/2006/relationships/image" Target="../media/85dc9600_9062_11ed_a3b6_047c1617b143_c020809e_c056_11ee_a549_047c1617b14316.jpeg"/><Relationship Id="rId17" Type="http://schemas.openxmlformats.org/officeDocument/2006/relationships/image" Target="../media/61991c15_230d_11ed_a307_00259070b487_c02080a0_c056_11ee_a549_047c1617b14317.jpeg"/><Relationship Id="rId18" Type="http://schemas.openxmlformats.org/officeDocument/2006/relationships/image" Target="../media/0ef53f93_9e75_11ef_a670_047c1617b143_21d4f575_793a_11f0_a79f_047c1617b14318.jpeg"/><Relationship Id="rId19" Type="http://schemas.openxmlformats.org/officeDocument/2006/relationships/image" Target="../media/a2f573e1_c27f_11ee_a54c_047c1617b143_9db7fc67_42ce_11ef_a5f7_047c1617b14319.png"/><Relationship Id="rId20" Type="http://schemas.openxmlformats.org/officeDocument/2006/relationships/image" Target="../media/a2f573e3_c27f_11ee_a54c_047c1617b143_9db7fc62_42ce_11ef_a5f7_047c1617b14320.png"/><Relationship Id="rId21" Type="http://schemas.openxmlformats.org/officeDocument/2006/relationships/image" Target="../media/5a6d7b23_847d_11ef_a64e_047c1617b143_1b5db363_f93d_11ef_a6ea_047c1617b14321.jpeg"/><Relationship Id="rId22" Type="http://schemas.openxmlformats.org/officeDocument/2006/relationships/image" Target="../media/1ca69390_04fa_11f1_a85e_047c1617b143_2ed1409d_0c97_11f1_a86a_047c1617b14322.jpeg"/><Relationship Id="rId23" Type="http://schemas.openxmlformats.org/officeDocument/2006/relationships/image" Target="../media/1ca69392_04fa_11f1_a85e_047c1617b143_2ed140a1_0c97_11f1_a86a_047c1617b14323.jpeg"/><Relationship Id="rId24" Type="http://schemas.openxmlformats.org/officeDocument/2006/relationships/image" Target="../media/6a6c2f8a_86a6_11e9_8101_003048fd731b_634a42ec_f953_11e9_810b_003048fd731b24.jpeg"/><Relationship Id="rId25" Type="http://schemas.openxmlformats.org/officeDocument/2006/relationships/image" Target="../media/6a6c2f8d_86a6_11e9_8101_003048fd731b_634a42ed_f953_11e9_810b_003048fd731b25.jpeg"/><Relationship Id="rId26" Type="http://schemas.openxmlformats.org/officeDocument/2006/relationships/image" Target="../media/3d0cfd54_86a5_11e9_8101_003048fd731b_57339634_f953_11e9_810b_003048fd731b26.jpeg"/><Relationship Id="rId27" Type="http://schemas.openxmlformats.org/officeDocument/2006/relationships/image" Target="../media/68ab58f1_8937_11e9_8102_003048fd731b_ae66e5f4_3fbb_11ef_a5f3_047c1617b14327.jpeg"/><Relationship Id="rId28" Type="http://schemas.openxmlformats.org/officeDocument/2006/relationships/image" Target="../media/6873af2d_d543_11e9_8109_003048fd731b_ae66e5f5_3fbb_11ef_a5f3_047c1617b14328.jpeg"/><Relationship Id="rId29" Type="http://schemas.openxmlformats.org/officeDocument/2006/relationships/image" Target="../media/e825a79e_3767_11ea_810f_003048fd731b_5352ef7d_57f4_11ea_810f_003048fd731b29.png"/><Relationship Id="rId30" Type="http://schemas.openxmlformats.org/officeDocument/2006/relationships/image" Target="../media/a670526a_2b50_11f1_a894_047c1617b143_b9bf9163_30b7_11f1_a89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5" name="Image_21" descr="Image_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6" name="Image_22" descr="Image_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7" name="Image_23" descr="Image_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8" name="Image_24" descr="Image_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9" name="Image_25" descr="Image_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0" name="Image_26" descr="Image_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1" name="Image_28" descr="Image_2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2" name="Image_29" descr="Image_2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3" name="Image_30" descr="Image_3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14" name="Image_35" descr="Image_3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15" name="Image_36" descr="Image_3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16" name="Image_37" descr="Image_3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17" name="Image_38" descr="Image_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18" name="Image_39" descr="Image_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19" name="Image_41" descr="Image_4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0" name="Image_42" descr="Image_4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1" name="Image_43" descr="Image_4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2" name="Image_44" descr="Image_4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3" name="Image_45" descr="Image_4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4" name="Image_46" descr="Image_4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25" name="Image_47" descr="Image_4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26" name="Image_48" descr="Image_4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27" name="Image_50" descr="Image_5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28" name="Image_51" descr="Image_5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29" name="Image_52" descr="Image_5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0" name="Image_53" descr="Image_5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J5*185.22</f>
        <v>0</v>
      </c>
      <c r="L5" s="5"/>
    </row>
    <row r="6" spans="1:12" customHeight="1" ht="105" outlineLevel="4">
      <c r="A6" s="1"/>
      <c r="B6" s="1">
        <v>823312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J6*307.23</f>
        <v>0</v>
      </c>
      <c r="L6" s="5"/>
    </row>
    <row r="7" spans="1:12" customHeight="1" ht="105" outlineLevel="4">
      <c r="A7" s="1"/>
      <c r="B7" s="1">
        <v>823313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J7*574.77</f>
        <v>0</v>
      </c>
      <c r="L7" s="5"/>
    </row>
    <row r="8" spans="1:12" customHeight="1" ht="105" outlineLevel="4">
      <c r="A8" s="1"/>
      <c r="B8" s="1">
        <v>823314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J8*945.21</f>
        <v>0</v>
      </c>
      <c r="L8" s="5"/>
    </row>
    <row r="9" spans="1:12" outlineLevel="4">
      <c r="A9" s="1"/>
      <c r="B9" s="1">
        <v>959593</v>
      </c>
      <c r="C9" s="1" t="s">
        <v>31</v>
      </c>
      <c r="D9" s="1">
        <v>13616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18</v>
      </c>
      <c r="K9" s="2" t="str">
        <f>J9*6188.00</f>
        <v>0</v>
      </c>
      <c r="L9" s="5"/>
    </row>
    <row r="10" spans="1:12" outlineLevel="4">
      <c r="A10" s="1"/>
      <c r="B10" s="1">
        <v>959594</v>
      </c>
      <c r="C10" s="1" t="s">
        <v>34</v>
      </c>
      <c r="D10" s="1">
        <v>53176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J10*559.50</f>
        <v>0</v>
      </c>
      <c r="L10" s="5"/>
    </row>
    <row r="11" spans="1:12" outlineLevel="4">
      <c r="A11" s="1"/>
      <c r="B11" s="1">
        <v>959595</v>
      </c>
      <c r="C11" s="1" t="s">
        <v>37</v>
      </c>
      <c r="D11" s="1">
        <v>13322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J11*552.90</f>
        <v>0</v>
      </c>
      <c r="L11" s="5"/>
    </row>
    <row r="12" spans="1:12" outlineLevel="4">
      <c r="A12" s="1"/>
      <c r="B12" s="1">
        <v>959596</v>
      </c>
      <c r="C12" s="1" t="s">
        <v>40</v>
      </c>
      <c r="D12" s="1">
        <v>64054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J12*8517.00</f>
        <v>0</v>
      </c>
      <c r="L12" s="5"/>
    </row>
    <row r="13" spans="1:12" outlineLevel="4">
      <c r="A13" s="1"/>
      <c r="B13" s="1">
        <v>959597</v>
      </c>
      <c r="C13" s="1" t="s">
        <v>43</v>
      </c>
      <c r="D13" s="1">
        <v>94754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J13*817.70</f>
        <v>0</v>
      </c>
      <c r="L13" s="5"/>
    </row>
    <row r="14" spans="1:12" outlineLevel="4">
      <c r="A14" s="1"/>
      <c r="B14" s="1">
        <v>959598</v>
      </c>
      <c r="C14" s="1" t="s">
        <v>46</v>
      </c>
      <c r="D14" s="1">
        <v>27777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18</v>
      </c>
      <c r="K14" s="2" t="str">
        <f>J14*992.60</f>
        <v>0</v>
      </c>
      <c r="L14" s="5"/>
    </row>
    <row r="15" spans="1:12" outlineLevel="4">
      <c r="A15" s="1"/>
      <c r="B15" s="1">
        <v>959599</v>
      </c>
      <c r="C15" s="1" t="s">
        <v>49</v>
      </c>
      <c r="D15" s="1">
        <v>20738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18</v>
      </c>
      <c r="K15" s="2" t="str">
        <f>J15*651.60</f>
        <v>0</v>
      </c>
      <c r="L15" s="5"/>
    </row>
    <row r="16" spans="1:12" outlineLevel="4">
      <c r="A16" s="1"/>
      <c r="B16" s="1">
        <v>959600</v>
      </c>
      <c r="C16" s="1" t="s">
        <v>52</v>
      </c>
      <c r="D16" s="1">
        <v>68282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18</v>
      </c>
      <c r="K16" s="2" t="str">
        <f>J16*2025.00</f>
        <v>0</v>
      </c>
      <c r="L16" s="5"/>
    </row>
    <row r="17" spans="1:12" outlineLevel="4">
      <c r="A17" s="1"/>
      <c r="B17" s="1">
        <v>959601</v>
      </c>
      <c r="C17" s="1" t="s">
        <v>55</v>
      </c>
      <c r="D17" s="1">
        <v>87222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18</v>
      </c>
      <c r="K17" s="2" t="str">
        <f>J17*1353.00</f>
        <v>0</v>
      </c>
      <c r="L17" s="5"/>
    </row>
    <row r="18" spans="1:12" outlineLevel="4">
      <c r="A18" s="1"/>
      <c r="B18" s="1">
        <v>959602</v>
      </c>
      <c r="C18" s="1" t="s">
        <v>58</v>
      </c>
      <c r="D18" s="1">
        <v>28742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18</v>
      </c>
      <c r="K18" s="2" t="str">
        <f>J18*421.00</f>
        <v>0</v>
      </c>
      <c r="L18" s="5"/>
    </row>
    <row r="19" spans="1:12" outlineLevel="4">
      <c r="A19" s="1"/>
      <c r="B19" s="1">
        <v>959603</v>
      </c>
      <c r="C19" s="1" t="s">
        <v>61</v>
      </c>
      <c r="D19" s="1">
        <v>39099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J19*1836.00</f>
        <v>0</v>
      </c>
      <c r="L19" s="5"/>
    </row>
    <row r="20" spans="1:12" outlineLevel="4">
      <c r="A20" s="1"/>
      <c r="B20" s="1">
        <v>959604</v>
      </c>
      <c r="C20" s="1" t="s">
        <v>64</v>
      </c>
      <c r="D20" s="1">
        <v>84737</v>
      </c>
      <c r="E20" s="2" t="s">
        <v>65</v>
      </c>
      <c r="F20" s="2" t="s">
        <v>66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J20*1908.00</f>
        <v>0</v>
      </c>
      <c r="L20" s="5"/>
    </row>
    <row r="21" spans="1:12" customHeight="1" ht="105" outlineLevel="4">
      <c r="A21" s="1"/>
      <c r="B21" s="1">
        <v>869372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J21*405.65</f>
        <v>0</v>
      </c>
      <c r="L21" s="5"/>
    </row>
    <row r="22" spans="1:12" customHeight="1" ht="105" outlineLevel="4">
      <c r="A22" s="1"/>
      <c r="B22" s="1">
        <v>870278</v>
      </c>
      <c r="C22" s="1" t="s">
        <v>71</v>
      </c>
      <c r="D22" s="1" t="s">
        <v>72</v>
      </c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J22*423.76</f>
        <v>0</v>
      </c>
      <c r="L22" s="5"/>
    </row>
    <row r="23" spans="1:12" customHeight="1" ht="105" outlineLevel="4">
      <c r="A23" s="1"/>
      <c r="B23" s="1">
        <v>870279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 t="s">
        <v>79</v>
      </c>
      <c r="J23" s="3" t="s">
        <v>18</v>
      </c>
      <c r="K23" s="2" t="str">
        <f>J23*802.70</f>
        <v>0</v>
      </c>
      <c r="L23" s="5"/>
    </row>
    <row r="24" spans="1:12" customHeight="1" ht="105" outlineLevel="4">
      <c r="A24" s="1"/>
      <c r="B24" s="1">
        <v>870280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18</v>
      </c>
      <c r="K24" s="2" t="str">
        <f>J24*965.69</f>
        <v>0</v>
      </c>
      <c r="L24" s="5"/>
    </row>
    <row r="25" spans="1:12" customHeight="1" ht="105" outlineLevel="4">
      <c r="A25" s="1"/>
      <c r="B25" s="1">
        <v>870281</v>
      </c>
      <c r="C25" s="1" t="s">
        <v>84</v>
      </c>
      <c r="D25" s="1" t="s">
        <v>85</v>
      </c>
      <c r="E25" s="2" t="s">
        <v>86</v>
      </c>
      <c r="F25" s="2" t="s">
        <v>87</v>
      </c>
      <c r="G25" s="2">
        <v>0</v>
      </c>
      <c r="H25" s="2">
        <v>0</v>
      </c>
      <c r="I25" s="1">
        <v>0</v>
      </c>
      <c r="J25" s="3" t="s">
        <v>18</v>
      </c>
      <c r="K25" s="2" t="str">
        <f>J25*1412.11</f>
        <v>0</v>
      </c>
      <c r="L25" s="5"/>
    </row>
    <row r="26" spans="1:12" customHeight="1" ht="105" outlineLevel="4">
      <c r="A26" s="1"/>
      <c r="B26" s="1">
        <v>870282</v>
      </c>
      <c r="C26" s="1" t="s">
        <v>88</v>
      </c>
      <c r="D26" s="1" t="s">
        <v>89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J26*1307.96</f>
        <v>0</v>
      </c>
      <c r="L26" s="5"/>
    </row>
    <row r="27" spans="1:12" outlineLevel="2">
      <c r="A27" s="8" t="s">
        <v>92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822077</v>
      </c>
      <c r="C28" s="1" t="s">
        <v>93</v>
      </c>
      <c r="D28" s="1" t="s">
        <v>94</v>
      </c>
      <c r="E28" s="2" t="s">
        <v>95</v>
      </c>
      <c r="F28" s="2" t="s">
        <v>96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J28*379.50</f>
        <v>0</v>
      </c>
      <c r="L28" s="5"/>
    </row>
    <row r="29" spans="1:12" customHeight="1" ht="105" outlineLevel="4">
      <c r="A29" s="1"/>
      <c r="B29" s="1">
        <v>822078</v>
      </c>
      <c r="C29" s="1" t="s">
        <v>97</v>
      </c>
      <c r="D29" s="1" t="s">
        <v>98</v>
      </c>
      <c r="E29" s="2" t="s">
        <v>99</v>
      </c>
      <c r="F29" s="2" t="s">
        <v>100</v>
      </c>
      <c r="G29" s="2" t="s">
        <v>101</v>
      </c>
      <c r="H29" s="2">
        <v>0</v>
      </c>
      <c r="I29" s="1">
        <v>0</v>
      </c>
      <c r="J29" s="3" t="s">
        <v>18</v>
      </c>
      <c r="K29" s="2" t="str">
        <f>J29*345.00</f>
        <v>0</v>
      </c>
      <c r="L29" s="5"/>
    </row>
    <row r="30" spans="1:12" customHeight="1" ht="105" outlineLevel="4">
      <c r="A30" s="1"/>
      <c r="B30" s="1">
        <v>883793</v>
      </c>
      <c r="C30" s="1" t="s">
        <v>102</v>
      </c>
      <c r="D30" s="1"/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J30*1790.80</f>
        <v>0</v>
      </c>
      <c r="L30" s="5"/>
    </row>
    <row r="31" spans="1:12" outlineLevel="4">
      <c r="A31" s="1"/>
      <c r="B31" s="1">
        <v>959588</v>
      </c>
      <c r="C31" s="1" t="s">
        <v>105</v>
      </c>
      <c r="D31" s="1">
        <v>97133</v>
      </c>
      <c r="E31" s="2" t="s">
        <v>106</v>
      </c>
      <c r="F31" s="2" t="s">
        <v>107</v>
      </c>
      <c r="G31" s="2">
        <v>0</v>
      </c>
      <c r="H31" s="2">
        <v>0</v>
      </c>
      <c r="I31" s="1">
        <v>0</v>
      </c>
      <c r="J31" s="3" t="s">
        <v>18</v>
      </c>
      <c r="K31" s="2" t="str">
        <f>J31*404.00</f>
        <v>0</v>
      </c>
      <c r="L31" s="5"/>
    </row>
    <row r="32" spans="1:12" outlineLevel="4">
      <c r="A32" s="1"/>
      <c r="B32" s="1">
        <v>959589</v>
      </c>
      <c r="C32" s="1" t="s">
        <v>108</v>
      </c>
      <c r="D32" s="1">
        <v>62912</v>
      </c>
      <c r="E32" s="2" t="s">
        <v>109</v>
      </c>
      <c r="F32" s="2" t="s">
        <v>107</v>
      </c>
      <c r="G32" s="2">
        <v>0</v>
      </c>
      <c r="H32" s="2">
        <v>0</v>
      </c>
      <c r="I32" s="1">
        <v>0</v>
      </c>
      <c r="J32" s="3" t="s">
        <v>18</v>
      </c>
      <c r="K32" s="2" t="str">
        <f>J32*404.00</f>
        <v>0</v>
      </c>
      <c r="L32" s="5"/>
    </row>
    <row r="33" spans="1:12" outlineLevel="4">
      <c r="A33" s="1"/>
      <c r="B33" s="1">
        <v>959590</v>
      </c>
      <c r="C33" s="1" t="s">
        <v>110</v>
      </c>
      <c r="D33" s="1">
        <v>65335</v>
      </c>
      <c r="E33" s="2" t="s">
        <v>111</v>
      </c>
      <c r="F33" s="2" t="s">
        <v>112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J33*379.60</f>
        <v>0</v>
      </c>
      <c r="L33" s="5"/>
    </row>
    <row r="34" spans="1:12" outlineLevel="4">
      <c r="A34" s="1"/>
      <c r="B34" s="1">
        <v>959591</v>
      </c>
      <c r="C34" s="1" t="s">
        <v>113</v>
      </c>
      <c r="D34" s="1">
        <v>29193</v>
      </c>
      <c r="E34" s="2" t="s">
        <v>114</v>
      </c>
      <c r="F34" s="2" t="s">
        <v>112</v>
      </c>
      <c r="G34" s="2">
        <v>0</v>
      </c>
      <c r="H34" s="2">
        <v>0</v>
      </c>
      <c r="I34" s="1">
        <v>0</v>
      </c>
      <c r="J34" s="3" t="s">
        <v>18</v>
      </c>
      <c r="K34" s="2" t="str">
        <f>J34*379.60</f>
        <v>0</v>
      </c>
      <c r="L34" s="5"/>
    </row>
    <row r="35" spans="1:12" customHeight="1" ht="105" outlineLevel="4">
      <c r="A35" s="1"/>
      <c r="B35" s="1">
        <v>839782</v>
      </c>
      <c r="C35" s="1" t="s">
        <v>115</v>
      </c>
      <c r="D35" s="1" t="s">
        <v>116</v>
      </c>
      <c r="E35" s="2" t="s">
        <v>117</v>
      </c>
      <c r="F35" s="2" t="s">
        <v>118</v>
      </c>
      <c r="G35" s="2">
        <v>0</v>
      </c>
      <c r="H35" s="2">
        <v>0</v>
      </c>
      <c r="I35" s="1">
        <v>0</v>
      </c>
      <c r="J35" s="3" t="s">
        <v>18</v>
      </c>
      <c r="K35" s="2" t="str">
        <f>J35*302.82</f>
        <v>0</v>
      </c>
      <c r="L35" s="5"/>
    </row>
    <row r="36" spans="1:12" customHeight="1" ht="105" outlineLevel="4">
      <c r="A36" s="1"/>
      <c r="B36" s="1">
        <v>839783</v>
      </c>
      <c r="C36" s="1" t="s">
        <v>119</v>
      </c>
      <c r="D36" s="1" t="s">
        <v>120</v>
      </c>
      <c r="E36" s="2" t="s">
        <v>121</v>
      </c>
      <c r="F36" s="2" t="s">
        <v>122</v>
      </c>
      <c r="G36" s="2" t="s">
        <v>123</v>
      </c>
      <c r="H36" s="2">
        <v>0</v>
      </c>
      <c r="I36" s="1">
        <v>0</v>
      </c>
      <c r="J36" s="3" t="s">
        <v>18</v>
      </c>
      <c r="K36" s="2" t="str">
        <f>J36*308.70</f>
        <v>0</v>
      </c>
      <c r="L36" s="5"/>
    </row>
    <row r="37" spans="1:12" customHeight="1" ht="105" outlineLevel="4">
      <c r="A37" s="1"/>
      <c r="B37" s="1">
        <v>873882</v>
      </c>
      <c r="C37" s="1" t="s">
        <v>124</v>
      </c>
      <c r="D37" s="1" t="s">
        <v>125</v>
      </c>
      <c r="E37" s="2" t="s">
        <v>126</v>
      </c>
      <c r="F37" s="2" t="s">
        <v>127</v>
      </c>
      <c r="G37" s="2">
        <v>0</v>
      </c>
      <c r="H37" s="2">
        <v>0</v>
      </c>
      <c r="I37" s="1">
        <v>0</v>
      </c>
      <c r="J37" s="3" t="s">
        <v>18</v>
      </c>
      <c r="K37" s="2" t="str">
        <f>J37*1436.19</f>
        <v>0</v>
      </c>
      <c r="L37" s="5"/>
    </row>
    <row r="38" spans="1:12" customHeight="1" ht="105" outlineLevel="4">
      <c r="A38" s="1"/>
      <c r="B38" s="1">
        <v>869368</v>
      </c>
      <c r="C38" s="1" t="s">
        <v>128</v>
      </c>
      <c r="D38" s="1" t="s">
        <v>129</v>
      </c>
      <c r="E38" s="2" t="s">
        <v>130</v>
      </c>
      <c r="F38" s="2" t="s">
        <v>131</v>
      </c>
      <c r="G38" s="2">
        <v>6</v>
      </c>
      <c r="H38" s="2" t="s">
        <v>101</v>
      </c>
      <c r="I38" s="1">
        <v>0</v>
      </c>
      <c r="J38" s="3" t="s">
        <v>18</v>
      </c>
      <c r="K38" s="2" t="str">
        <f>J38*942.00</f>
        <v>0</v>
      </c>
      <c r="L38" s="5"/>
    </row>
    <row r="39" spans="1:12" customHeight="1" ht="105" outlineLevel="4">
      <c r="A39" s="1"/>
      <c r="B39" s="1">
        <v>885497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3</v>
      </c>
      <c r="H39" s="2" t="s">
        <v>101</v>
      </c>
      <c r="I39" s="1">
        <v>0</v>
      </c>
      <c r="J39" s="3" t="s">
        <v>18</v>
      </c>
      <c r="K39" s="2" t="str">
        <f>J39*695.00</f>
        <v>0</v>
      </c>
      <c r="L39" s="5"/>
    </row>
    <row r="40" spans="1:12" outlineLevel="2">
      <c r="A40" s="8" t="s">
        <v>136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882867</v>
      </c>
      <c r="C41" s="1" t="s">
        <v>137</v>
      </c>
      <c r="D41" s="1" t="s">
        <v>138</v>
      </c>
      <c r="E41" s="2" t="s">
        <v>139</v>
      </c>
      <c r="F41" s="2" t="s">
        <v>140</v>
      </c>
      <c r="G41" s="2">
        <v>5</v>
      </c>
      <c r="H41" s="2">
        <v>0</v>
      </c>
      <c r="I41" s="1">
        <v>0</v>
      </c>
      <c r="J41" s="3" t="s">
        <v>18</v>
      </c>
      <c r="K41" s="2" t="str">
        <f>J41*1403.85</f>
        <v>0</v>
      </c>
      <c r="L41" s="5"/>
    </row>
    <row r="42" spans="1:12" customHeight="1" ht="105" outlineLevel="4">
      <c r="A42" s="1"/>
      <c r="B42" s="1">
        <v>882868</v>
      </c>
      <c r="C42" s="1" t="s">
        <v>141</v>
      </c>
      <c r="D42" s="1" t="s">
        <v>142</v>
      </c>
      <c r="E42" s="2" t="s">
        <v>143</v>
      </c>
      <c r="F42" s="2" t="s">
        <v>144</v>
      </c>
      <c r="G42" s="2">
        <v>5</v>
      </c>
      <c r="H42" s="2">
        <v>0</v>
      </c>
      <c r="I42" s="1">
        <v>0</v>
      </c>
      <c r="J42" s="3" t="s">
        <v>18</v>
      </c>
      <c r="K42" s="2" t="str">
        <f>J42*2525.46</f>
        <v>0</v>
      </c>
      <c r="L42" s="5"/>
    </row>
    <row r="43" spans="1:12" customHeight="1" ht="105" outlineLevel="4">
      <c r="A43" s="1"/>
      <c r="B43" s="1">
        <v>883948</v>
      </c>
      <c r="C43" s="1" t="s">
        <v>145</v>
      </c>
      <c r="D43" s="1" t="s">
        <v>146</v>
      </c>
      <c r="E43" s="2" t="s">
        <v>147</v>
      </c>
      <c r="F43" s="2" t="s">
        <v>148</v>
      </c>
      <c r="G43" s="2">
        <v>7</v>
      </c>
      <c r="H43" s="2">
        <v>0</v>
      </c>
      <c r="I43" s="1">
        <v>0</v>
      </c>
      <c r="J43" s="3" t="s">
        <v>18</v>
      </c>
      <c r="K43" s="2" t="str">
        <f>J43*470.40</f>
        <v>0</v>
      </c>
      <c r="L43" s="5"/>
    </row>
    <row r="44" spans="1:12" customHeight="1" ht="105" outlineLevel="4">
      <c r="A44" s="1"/>
      <c r="B44" s="1">
        <v>955849</v>
      </c>
      <c r="C44" s="1" t="s">
        <v>149</v>
      </c>
      <c r="D44" s="1" t="s">
        <v>150</v>
      </c>
      <c r="E44" s="2" t="s">
        <v>151</v>
      </c>
      <c r="F44" s="2" t="s">
        <v>152</v>
      </c>
      <c r="G44" s="2">
        <v>5</v>
      </c>
      <c r="H44" s="2">
        <v>0</v>
      </c>
      <c r="I44" s="1">
        <v>0</v>
      </c>
      <c r="J44" s="3" t="s">
        <v>18</v>
      </c>
      <c r="K44" s="2" t="str">
        <f>J44*1117.20</f>
        <v>0</v>
      </c>
      <c r="L44" s="5"/>
    </row>
    <row r="45" spans="1:12" customHeight="1" ht="105" outlineLevel="4">
      <c r="A45" s="1"/>
      <c r="B45" s="1">
        <v>955850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2</v>
      </c>
      <c r="H45" s="2">
        <v>0</v>
      </c>
      <c r="I45" s="1">
        <v>0</v>
      </c>
      <c r="J45" s="3" t="s">
        <v>18</v>
      </c>
      <c r="K45" s="2" t="str">
        <f>J45*1004.01</f>
        <v>0</v>
      </c>
      <c r="L45" s="5"/>
    </row>
    <row r="46" spans="1:12" customHeight="1" ht="105" outlineLevel="4">
      <c r="A46" s="1"/>
      <c r="B46" s="1">
        <v>822083</v>
      </c>
      <c r="C46" s="1" t="s">
        <v>157</v>
      </c>
      <c r="D46" s="1" t="s">
        <v>158</v>
      </c>
      <c r="E46" s="2" t="s">
        <v>159</v>
      </c>
      <c r="F46" s="2" t="s">
        <v>160</v>
      </c>
      <c r="G46" s="2">
        <v>7</v>
      </c>
      <c r="H46" s="2" t="s">
        <v>101</v>
      </c>
      <c r="I46" s="1">
        <v>0</v>
      </c>
      <c r="J46" s="3" t="s">
        <v>18</v>
      </c>
      <c r="K46" s="2" t="str">
        <f>J46*969.00</f>
        <v>0</v>
      </c>
      <c r="L46" s="5"/>
    </row>
    <row r="47" spans="1:12" customHeight="1" ht="105" outlineLevel="4">
      <c r="A47" s="1"/>
      <c r="B47" s="1">
        <v>822084</v>
      </c>
      <c r="C47" s="1" t="s">
        <v>161</v>
      </c>
      <c r="D47" s="1" t="s">
        <v>162</v>
      </c>
      <c r="E47" s="2" t="s">
        <v>163</v>
      </c>
      <c r="F47" s="2" t="s">
        <v>164</v>
      </c>
      <c r="G47" s="2">
        <v>3</v>
      </c>
      <c r="H47" s="2" t="s">
        <v>17</v>
      </c>
      <c r="I47" s="1">
        <v>0</v>
      </c>
      <c r="J47" s="3" t="s">
        <v>18</v>
      </c>
      <c r="K47" s="2" t="str">
        <f>J47*1643.00</f>
        <v>0</v>
      </c>
      <c r="L47" s="5"/>
    </row>
    <row r="48" spans="1:12" customHeight="1" ht="105" outlineLevel="4">
      <c r="A48" s="1"/>
      <c r="B48" s="1">
        <v>810905</v>
      </c>
      <c r="C48" s="1" t="s">
        <v>165</v>
      </c>
      <c r="D48" s="1" t="s">
        <v>166</v>
      </c>
      <c r="E48" s="2" t="s">
        <v>167</v>
      </c>
      <c r="F48" s="2" t="s">
        <v>168</v>
      </c>
      <c r="G48" s="2">
        <v>2</v>
      </c>
      <c r="H48" s="2" t="s">
        <v>17</v>
      </c>
      <c r="I48" s="1">
        <v>0</v>
      </c>
      <c r="J48" s="3" t="s">
        <v>18</v>
      </c>
      <c r="K48" s="2" t="str">
        <f>J48*2030.00</f>
        <v>0</v>
      </c>
      <c r="L48" s="5"/>
    </row>
    <row r="49" spans="1:12" outlineLevel="2">
      <c r="A49" s="8" t="s">
        <v>169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822885</v>
      </c>
      <c r="C50" s="1" t="s">
        <v>170</v>
      </c>
      <c r="D50" s="1" t="s">
        <v>171</v>
      </c>
      <c r="E50" s="2" t="s">
        <v>172</v>
      </c>
      <c r="F50" s="2" t="s">
        <v>173</v>
      </c>
      <c r="G50" s="2">
        <v>7</v>
      </c>
      <c r="H50" s="2">
        <v>0</v>
      </c>
      <c r="I50" s="1">
        <v>0</v>
      </c>
      <c r="J50" s="3" t="s">
        <v>18</v>
      </c>
      <c r="K50" s="2" t="str">
        <f>J50*166.11</f>
        <v>0</v>
      </c>
      <c r="L50" s="5"/>
    </row>
    <row r="51" spans="1:12" customHeight="1" ht="105" outlineLevel="4">
      <c r="A51" s="1"/>
      <c r="B51" s="1">
        <v>823310</v>
      </c>
      <c r="C51" s="1" t="s">
        <v>174</v>
      </c>
      <c r="D51" s="1" t="s">
        <v>175</v>
      </c>
      <c r="E51" s="2" t="s">
        <v>176</v>
      </c>
      <c r="F51" s="2" t="s">
        <v>177</v>
      </c>
      <c r="G51" s="2">
        <v>0</v>
      </c>
      <c r="H51" s="2">
        <v>0</v>
      </c>
      <c r="I51" s="1">
        <v>0</v>
      </c>
      <c r="J51" s="3" t="s">
        <v>18</v>
      </c>
      <c r="K51" s="2" t="str">
        <f>J51*230.79</f>
        <v>0</v>
      </c>
      <c r="L51" s="5"/>
    </row>
    <row r="52" spans="1:12" customHeight="1" ht="105" outlineLevel="4">
      <c r="A52" s="1"/>
      <c r="B52" s="1">
        <v>824962</v>
      </c>
      <c r="C52" s="1" t="s">
        <v>178</v>
      </c>
      <c r="D52" s="1">
        <v>2032</v>
      </c>
      <c r="E52" s="2" t="s">
        <v>179</v>
      </c>
      <c r="F52" s="2" t="s">
        <v>180</v>
      </c>
      <c r="G52" s="2" t="s">
        <v>79</v>
      </c>
      <c r="H52" s="2">
        <v>0</v>
      </c>
      <c r="I52" s="1">
        <v>0</v>
      </c>
      <c r="J52" s="3" t="s">
        <v>18</v>
      </c>
      <c r="K52" s="2" t="str">
        <f>J52*315.15</f>
        <v>0</v>
      </c>
      <c r="L52" s="5"/>
    </row>
    <row r="53" spans="1:12" customHeight="1" ht="105" outlineLevel="4">
      <c r="A53" s="1"/>
      <c r="B53" s="1">
        <v>956828</v>
      </c>
      <c r="C53" s="1" t="s">
        <v>181</v>
      </c>
      <c r="D53" s="1"/>
      <c r="E53" s="2" t="s">
        <v>182</v>
      </c>
      <c r="F53" s="2" t="s">
        <v>183</v>
      </c>
      <c r="G53" s="2">
        <v>0</v>
      </c>
      <c r="H53" s="2">
        <v>0</v>
      </c>
      <c r="I53" s="1">
        <v>0</v>
      </c>
      <c r="J53" s="3" t="s">
        <v>18</v>
      </c>
      <c r="K53" s="2" t="str">
        <f>J53*1121.80</f>
        <v>0</v>
      </c>
      <c r="L53" s="5"/>
    </row>
    <row r="54" spans="1:12" outlineLevel="4">
      <c r="A54" s="1"/>
      <c r="B54" s="1">
        <v>959587</v>
      </c>
      <c r="C54" s="1" t="s">
        <v>184</v>
      </c>
      <c r="D54" s="1">
        <v>28970</v>
      </c>
      <c r="E54" s="2" t="s">
        <v>185</v>
      </c>
      <c r="F54" s="2" t="s">
        <v>186</v>
      </c>
      <c r="G54" s="2">
        <v>0</v>
      </c>
      <c r="H54" s="2">
        <v>0</v>
      </c>
      <c r="I54" s="1">
        <v>0</v>
      </c>
      <c r="J54" s="3" t="s">
        <v>18</v>
      </c>
      <c r="K54" s="2" t="str">
        <f>J54*186.40</f>
        <v>0</v>
      </c>
      <c r="L54" s="5"/>
    </row>
    <row r="55" spans="1:12" outlineLevel="4">
      <c r="A55" s="1"/>
      <c r="B55" s="1">
        <v>959592</v>
      </c>
      <c r="C55" s="1" t="s">
        <v>187</v>
      </c>
      <c r="D55" s="1">
        <v>31330</v>
      </c>
      <c r="E55" s="2" t="s">
        <v>188</v>
      </c>
      <c r="F55" s="2" t="s">
        <v>189</v>
      </c>
      <c r="G55" s="2">
        <v>0</v>
      </c>
      <c r="H55" s="2">
        <v>0</v>
      </c>
      <c r="I55" s="1">
        <v>0</v>
      </c>
      <c r="J55" s="3" t="s">
        <v>18</v>
      </c>
      <c r="K55" s="2" t="str">
        <f>J55*186.50</f>
        <v>0</v>
      </c>
      <c r="L55" s="5"/>
    </row>
    <row r="56" spans="1:12" outlineLevel="4">
      <c r="A56" s="1"/>
      <c r="B56" s="1">
        <v>959605</v>
      </c>
      <c r="C56" s="1" t="s">
        <v>190</v>
      </c>
      <c r="D56" s="1">
        <v>80502</v>
      </c>
      <c r="E56" s="2" t="s">
        <v>191</v>
      </c>
      <c r="F56" s="2" t="s">
        <v>192</v>
      </c>
      <c r="G56" s="2">
        <v>0</v>
      </c>
      <c r="H56" s="2">
        <v>0</v>
      </c>
      <c r="I56" s="1">
        <v>0</v>
      </c>
      <c r="J56" s="3" t="s">
        <v>18</v>
      </c>
      <c r="K56" s="2" t="str">
        <f>J56*1438.00</f>
        <v>0</v>
      </c>
      <c r="L56" s="5"/>
    </row>
    <row r="57" spans="1:12" outlineLevel="4">
      <c r="A57" s="1"/>
      <c r="B57" s="1">
        <v>959606</v>
      </c>
      <c r="C57" s="1" t="s">
        <v>193</v>
      </c>
      <c r="D57" s="1">
        <v>26357</v>
      </c>
      <c r="E57" s="2" t="s">
        <v>194</v>
      </c>
      <c r="F57" s="2" t="s">
        <v>195</v>
      </c>
      <c r="G57" s="2">
        <v>0</v>
      </c>
      <c r="H57" s="2">
        <v>0</v>
      </c>
      <c r="I57" s="1">
        <v>0</v>
      </c>
      <c r="J57" s="3" t="s">
        <v>18</v>
      </c>
      <c r="K57" s="2" t="str">
        <f>J57*441.40</f>
        <v>0</v>
      </c>
      <c r="L57" s="5"/>
    </row>
    <row r="58" spans="1:12" outlineLevel="4">
      <c r="A58" s="1"/>
      <c r="B58" s="1">
        <v>959607</v>
      </c>
      <c r="C58" s="1" t="s">
        <v>196</v>
      </c>
      <c r="D58" s="1">
        <v>61658</v>
      </c>
      <c r="E58" s="2" t="s">
        <v>197</v>
      </c>
      <c r="F58" s="2" t="s">
        <v>192</v>
      </c>
      <c r="G58" s="2">
        <v>0</v>
      </c>
      <c r="H58" s="2">
        <v>0</v>
      </c>
      <c r="I58" s="1">
        <v>0</v>
      </c>
      <c r="J58" s="3" t="s">
        <v>18</v>
      </c>
      <c r="K58" s="2" t="str">
        <f>J58*1438.00</f>
        <v>0</v>
      </c>
      <c r="L58" s="5"/>
    </row>
    <row r="59" spans="1:12" outlineLevel="4">
      <c r="A59" s="1"/>
      <c r="B59" s="1">
        <v>959608</v>
      </c>
      <c r="C59" s="1" t="s">
        <v>198</v>
      </c>
      <c r="D59" s="1">
        <v>63230</v>
      </c>
      <c r="E59" s="2" t="s">
        <v>199</v>
      </c>
      <c r="F59" s="2" t="s">
        <v>200</v>
      </c>
      <c r="G59" s="2">
        <v>0</v>
      </c>
      <c r="H59" s="2">
        <v>0</v>
      </c>
      <c r="I59" s="1">
        <v>0</v>
      </c>
      <c r="J59" s="3" t="s">
        <v>18</v>
      </c>
      <c r="K59" s="2" t="str">
        <f>J59*438.30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40:K40"/>
    <mergeCell ref="A49:K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2026-06-21T05:10:27+03:00</dcterms:created>
  <dcterms:modified xsi:type="dcterms:W3CDTF">2026-06-21T05:10:27+03:00</dcterms:modified>
  <dc:title>Untitled Spreadsheet</dc:title>
  <dc:description/>
  <dc:subject/>
  <cp:keywords/>
  <cp:category/>
</cp:coreProperties>
</file>