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<sst xmlns="http://schemas.openxmlformats.org/spreadsheetml/2006/main" uniqueCount="169">
  <si>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</si>
  <si>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</si>
  <si>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</si>
  <si>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</si>
  <si>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</si>
  <si>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</si>
  <si>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</si>
  <si>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</si>
  <si>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</si>
  <si>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</si>
  <si>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Гибкая ПОДВОДКА и ШЛАНГИ для ГАЗА</t>
  </si>
  <si>
    <t>Гибкая подводка газовая резиновая</t>
  </si>
  <si>
    <t>GPS-320001</t>
  </si>
  <si>
    <t>шланг резиновый газовый 1/2 г/г 1,0м</t>
  </si>
  <si>
    <t>281.76 руб.</t>
  </si>
  <si>
    <t>шт</t>
  </si>
  <si>
    <t>GPS-320002</t>
  </si>
  <si>
    <t>шланг резиновый газовый 1/2 г/г 1,2м</t>
  </si>
  <si>
    <t>300.99 руб.</t>
  </si>
  <si>
    <t>GPS-320003</t>
  </si>
  <si>
    <t>шланг резиновый газовый 1/2 г/г 1,5м</t>
  </si>
  <si>
    <t>329.38 руб.</t>
  </si>
  <si>
    <t>GPS-320004</t>
  </si>
  <si>
    <t>шланг резиновый газовый 1/2 г/г 2,0м</t>
  </si>
  <si>
    <t>386.61 руб.</t>
  </si>
  <si>
    <t>GPS-320005</t>
  </si>
  <si>
    <t>шланг резиновый газовый 1/2 г/г 2,5м</t>
  </si>
  <si>
    <t>440.15 руб.</t>
  </si>
  <si>
    <t>GPS-320006</t>
  </si>
  <si>
    <t>шланг резиновый газовый 1/2 г/г 4,0м</t>
  </si>
  <si>
    <t>898.52 руб.</t>
  </si>
  <si>
    <t>GPS-320007</t>
  </si>
  <si>
    <t>шланг резиновый газовый 1/2 г/г 5,0м</t>
  </si>
  <si>
    <t>0.00 руб.</t>
  </si>
  <si>
    <t>GPS-320008</t>
  </si>
  <si>
    <t>шланг резиновый газовый 1/2 г/ш 1,0м</t>
  </si>
  <si>
    <t>GPS-320009</t>
  </si>
  <si>
    <t>шланг резиновый газовый 1/2 г/ш 1,2м</t>
  </si>
  <si>
    <t>GPS-320010</t>
  </si>
  <si>
    <t>шланг резиновый газовый 1/2 г/ш 1,5м</t>
  </si>
  <si>
    <t>GPS-320011</t>
  </si>
  <si>
    <t>шланг резиновый газовый 1/2 г/ш 2,0м</t>
  </si>
  <si>
    <t>GPS-320012</t>
  </si>
  <si>
    <t>шланг резиновый газовый 1/2 г/ш 2,5м</t>
  </si>
  <si>
    <t>GPS-320013</t>
  </si>
  <si>
    <t>шланг резиновый газовый 1/2 г/ш 3,0м</t>
  </si>
  <si>
    <t>561.95 руб.</t>
  </si>
  <si>
    <t>GPS-320014</t>
  </si>
  <si>
    <t>шланг резиновый газовый 1/2 г/ш 4,0м</t>
  </si>
  <si>
    <t>547.03 руб.</t>
  </si>
  <si>
    <t>Гибкая подводка газовая ПВХ (белая)</t>
  </si>
  <si>
    <t>ELK-161037</t>
  </si>
  <si>
    <t>Шланг газовый ПВХ  1/2 г/г  0,3м ELKA белый  (100)</t>
  </si>
  <si>
    <t>143.90 руб.</t>
  </si>
  <si>
    <t>ELK-161038</t>
  </si>
  <si>
    <t>Шланг газовый ПВХ  1/2 г/г  0,4м ELKA белый  (100)</t>
  </si>
  <si>
    <t>154.75 руб.</t>
  </si>
  <si>
    <t>ELK-161039</t>
  </si>
  <si>
    <t>Шланг газовый ПВХ  1/2 г/г  0,5м ELKA белый  (120)</t>
  </si>
  <si>
    <t>165.73 руб.</t>
  </si>
  <si>
    <t>ELK-161040</t>
  </si>
  <si>
    <t>Шланг газовый ПВХ  1/2 г/г  0,6м ELKA белый  (100)</t>
  </si>
  <si>
    <t>176.25 руб.</t>
  </si>
  <si>
    <t>ELK-161041</t>
  </si>
  <si>
    <t>Шланг газовый ПВХ  1/2 г/г  0,8м ELKA белый  (70)</t>
  </si>
  <si>
    <t>198.60 руб.</t>
  </si>
  <si>
    <t>&gt;100</t>
  </si>
  <si>
    <t>ELK-161042</t>
  </si>
  <si>
    <t>Шланг газовый ПВХ  1/2 г/г  1,0м ELKA белый  (60)</t>
  </si>
  <si>
    <t>221.40 руб.</t>
  </si>
  <si>
    <t>&gt;50</t>
  </si>
  <si>
    <t>ELK-161043</t>
  </si>
  <si>
    <t>Шланг газовый ПВХ  1/2 г/г  1,2м ELKA белый  (50)</t>
  </si>
  <si>
    <t>242.05 руб.</t>
  </si>
  <si>
    <t>ELK-161044</t>
  </si>
  <si>
    <t>Шланг газовый ПВХ  1/2 г/г  1,5м ELKA белый  (45)</t>
  </si>
  <si>
    <t>274.30 руб.</t>
  </si>
  <si>
    <t>ELK-161045</t>
  </si>
  <si>
    <t>Шланг газовый ПВХ  1/2 г/г  1,8м ELKA белый  (40)</t>
  </si>
  <si>
    <t>311.85 руб.</t>
  </si>
  <si>
    <t>ELK-161046</t>
  </si>
  <si>
    <t>Шланг газовый ПВХ  1/2 г/г  2,0м ELKA белый  (40)</t>
  </si>
  <si>
    <t>332.50 руб.</t>
  </si>
  <si>
    <t>ELK-161047</t>
  </si>
  <si>
    <t>Шланг газовый ПВХ  1/2 г/г  2,5м ELKA белый  (30)</t>
  </si>
  <si>
    <t>385.80 руб.</t>
  </si>
  <si>
    <t>&gt;10</t>
  </si>
  <si>
    <t>ELK-161048</t>
  </si>
  <si>
    <t>Шланг газовый ПВХ  1/2 г/г  3,0м ELKA белый  (30)</t>
  </si>
  <si>
    <t>437.43 руб.</t>
  </si>
  <si>
    <t>ELK-161049</t>
  </si>
  <si>
    <t>Шланг газовый ПВХ  1/2 г/г  3,5м ELKA белый  (25)</t>
  </si>
  <si>
    <t>503.65 руб.</t>
  </si>
  <si>
    <t>&gt;25</t>
  </si>
  <si>
    <t>ELK-161050</t>
  </si>
  <si>
    <t>Шланг газовый ПВХ  1/2 г/г  4,0м ELKA белый  (20)</t>
  </si>
  <si>
    <t>556.45 руб.</t>
  </si>
  <si>
    <t>ELK-161051</t>
  </si>
  <si>
    <t>Шланг газовый ПВХ  1/2 г/г  4,5м ELKA белый  (20)</t>
  </si>
  <si>
    <t>608.05 руб.</t>
  </si>
  <si>
    <t>ELK-161052</t>
  </si>
  <si>
    <t>Шланг газовый ПВХ  1/2 г/г  5,0м ELKA белый  (15)</t>
  </si>
  <si>
    <t>663.90 руб.</t>
  </si>
  <si>
    <t>ELK-161053</t>
  </si>
  <si>
    <t>Шланг газовый ПВХ  1/2 г/г  6,0м ELKA белый  (15)</t>
  </si>
  <si>
    <t>767.13 руб.</t>
  </si>
  <si>
    <t>ELK-161054</t>
  </si>
  <si>
    <t>Шланг газовый ПВХ  1/2 г/ш  0,3м ELKA белый  (100)</t>
  </si>
  <si>
    <t>146.38 руб.</t>
  </si>
  <si>
    <t>ELK-161055</t>
  </si>
  <si>
    <t>Шланг газовый ПВХ  1/2 г/ш  0,4м ELKA белый  (100)</t>
  </si>
  <si>
    <t>157.23 руб.</t>
  </si>
  <si>
    <t>ELK-161056</t>
  </si>
  <si>
    <t>Шланг газовый ПВХ  1/2 г/ш  0,5м ELKA белый  (120)</t>
  </si>
  <si>
    <t>168.20 руб.</t>
  </si>
  <si>
    <t>ELK-161057</t>
  </si>
  <si>
    <t>Шланг газовый ПВХ  1/2 г/ш  0,6м ELKA белый  (100)</t>
  </si>
  <si>
    <t>178.73 руб.</t>
  </si>
  <si>
    <t>ELK-161058</t>
  </si>
  <si>
    <t>Шланг газовый ПВХ  1/2 г/ш  0,8м ELKA белый  (70)</t>
  </si>
  <si>
    <t>201.08 руб.</t>
  </si>
  <si>
    <t>ELK-161059</t>
  </si>
  <si>
    <t>Шланг газовый ПВХ  1/2 г/ш  1,0м ELKA белый  (60)</t>
  </si>
  <si>
    <t>223.88 руб.</t>
  </si>
  <si>
    <t>ELK-161060</t>
  </si>
  <si>
    <t>Шланг газовый ПВХ  1/2 г/ш  1,2м ELKA белый  (50)</t>
  </si>
  <si>
    <t>244.53 руб.</t>
  </si>
  <si>
    <t>ELK-161061</t>
  </si>
  <si>
    <t>Шланг газовый ПВХ  1/2 г/ш  1,5м ELKA белый  (45)</t>
  </si>
  <si>
    <t>276.78 руб.</t>
  </si>
  <si>
    <t>ELK-161062</t>
  </si>
  <si>
    <t>Шланг газовый ПВХ  1/2 г/ш  1,8м ELKA белый  (40)</t>
  </si>
  <si>
    <t>314.33 руб.</t>
  </si>
  <si>
    <t>ELK-161063</t>
  </si>
  <si>
    <t>Шланг газовый ПВХ  1/2 г/ш  2,0м ELKA белый  (40)</t>
  </si>
  <si>
    <t>334.98 руб.</t>
  </si>
  <si>
    <t>ELK-161064</t>
  </si>
  <si>
    <t>Шланг газовый ПВХ  1/2 г/ш  2,5м ELKA белый  (30)</t>
  </si>
  <si>
    <t>388.28 руб.</t>
  </si>
  <si>
    <t>ELK-161065</t>
  </si>
  <si>
    <t>Шланг газовый ПВХ  1/2 г/ш  3,0м ELKA белый  (30)</t>
  </si>
  <si>
    <t>439.90 руб.</t>
  </si>
  <si>
    <t>ELK-161066</t>
  </si>
  <si>
    <t>Шланг газовый ПВХ  1/2 г/ш  3,5м ELKA белый  (25)</t>
  </si>
  <si>
    <t>506.13 руб.</t>
  </si>
  <si>
    <t>ELK-161067</t>
  </si>
  <si>
    <t>Шланг газовый ПВХ  1/2 г/ш  4,0м ELKA белый  (20)</t>
  </si>
  <si>
    <t>558.93 руб.</t>
  </si>
  <si>
    <t>ELK-161068</t>
  </si>
  <si>
    <t>Шланг газовый ПВХ  1/2 г/ш  4,5м ELKA белый  (20)</t>
  </si>
  <si>
    <t>610.53 руб.</t>
  </si>
  <si>
    <t>ELK-161069</t>
  </si>
  <si>
    <t>Шланг газовый ПВХ  1/2 г/ш  5,0м ELKA белый  (15)</t>
  </si>
  <si>
    <t>666.38 руб.</t>
  </si>
  <si>
    <t>ELK-161070</t>
  </si>
  <si>
    <t>Шланг газовый ПВХ  1/2 г/ш  6,0м ELKA белый  (15)</t>
  </si>
  <si>
    <t>769.60 руб.</t>
  </si>
  <si>
    <t>GPS-340002</t>
  </si>
  <si>
    <t>MQXW60</t>
  </si>
  <si>
    <t>подводка для газа ПВХ 0,6 м г/ш  1/2" желтая (100шт)</t>
  </si>
  <si>
    <t>86.50 руб.</t>
  </si>
  <si>
    <t>GPS-340016</t>
  </si>
  <si>
    <t>MQXW300</t>
  </si>
  <si>
    <t>подводка для газа ПВХ 3,0 м г/ш  1/2" желтая (20шт)</t>
  </si>
  <si>
    <t>221.23 руб.</t>
  </si>
  <si>
    <t>GPS-340018</t>
  </si>
  <si>
    <t>MQXW400</t>
  </si>
  <si>
    <t>подводка для газа ПВХ 4,0 м г/ш  1/2" желтая (20шт)</t>
  </si>
  <si>
    <t>274.82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</si>
</sst>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351c6af2_86a6_11e9_8101_003048fd731b_ce808722_be69_11ee_a547_047c1617b1431.jpeg"/><Relationship Id="rId2" Type="http://schemas.openxmlformats.org/officeDocument/2006/relationships/image" Target="../media/351c6af4_86a6_11e9_8101_003048fd731b_ce808724_be69_11ee_a547_047c1617b1432.jpeg"/><Relationship Id="rId3" Type="http://schemas.openxmlformats.org/officeDocument/2006/relationships/image" Target="../media/351c6af6_86a6_11e9_8101_003048fd731b_ce808726_be69_11ee_a547_047c1617b1433.jpeg"/><Relationship Id="rId4" Type="http://schemas.openxmlformats.org/officeDocument/2006/relationships/image" Target="../media/351c6af8_86a6_11e9_8101_003048fd731b_ce808728_be69_11ee_a547_047c1617b1434.jpeg"/><Relationship Id="rId5" Type="http://schemas.openxmlformats.org/officeDocument/2006/relationships/image" Target="../media/351c6afa_86a6_11e9_8101_003048fd731b_ce80872a_be69_11ee_a547_047c1617b1435.jpeg"/><Relationship Id="rId6" Type="http://schemas.openxmlformats.org/officeDocument/2006/relationships/image" Target="../media/3bc75b4e_86a6_11e9_8101_003048fd731b_ce80872c_be69_11ee_a547_047c1617b1436.jpeg"/><Relationship Id="rId7" Type="http://schemas.openxmlformats.org/officeDocument/2006/relationships/image" Target="../media/3bc75b50_86a6_11e9_8101_003048fd731b_ce80872e_be69_11ee_a547_047c1617b1437.jpeg"/><Relationship Id="rId8" Type="http://schemas.openxmlformats.org/officeDocument/2006/relationships/image" Target="../media/3bc75b52_86a6_11e9_8101_003048fd731b_46b00cce_57f4_11ea_810f_003048fd731b8.jpeg"/><Relationship Id="rId9" Type="http://schemas.openxmlformats.org/officeDocument/2006/relationships/image" Target="../media/3bc75b54_86a6_11e9_8101_003048fd731b_46b00ccf_57f4_11ea_810f_003048fd731b9.jpeg"/><Relationship Id="rId10" Type="http://schemas.openxmlformats.org/officeDocument/2006/relationships/image" Target="../media/3bc75b56_86a6_11e9_8101_003048fd731b_46b00cd0_57f4_11ea_810f_003048fd731b10.jpeg"/><Relationship Id="rId11" Type="http://schemas.openxmlformats.org/officeDocument/2006/relationships/image" Target="../media/3bc75b58_86a6_11e9_8101_003048fd731b_46b00cd1_57f4_11ea_810f_003048fd731b11.jpeg"/><Relationship Id="rId12" Type="http://schemas.openxmlformats.org/officeDocument/2006/relationships/image" Target="../media/3bc75b5a_86a6_11e9_8101_003048fd731b_46b00cd2_57f4_11ea_810f_003048fd731b12.jpeg"/><Relationship Id="rId13" Type="http://schemas.openxmlformats.org/officeDocument/2006/relationships/image" Target="../media/3bc75b5c_86a6_11e9_8101_003048fd731b_46b00cd3_57f4_11ea_810f_003048fd731b13.jpeg"/><Relationship Id="rId14" Type="http://schemas.openxmlformats.org/officeDocument/2006/relationships/image" Target="../media/3bc75b5e_86a6_11e9_8101_003048fd731b_46b00cd4_57f4_11ea_810f_003048fd731b14.jpeg"/><Relationship Id="rId15" Type="http://schemas.openxmlformats.org/officeDocument/2006/relationships/image" Target="../media/040c84c1_8537_11ef_a64f_047c1617b143_579e241e_5a46_11f0_a775_047c1617b14315.jpeg"/><Relationship Id="rId16" Type="http://schemas.openxmlformats.org/officeDocument/2006/relationships/image" Target="../media/040c84c3_8537_11ef_a64f_047c1617b143_579e241f_5a46_11f0_a775_047c1617b14316.jpeg"/><Relationship Id="rId17" Type="http://schemas.openxmlformats.org/officeDocument/2006/relationships/image" Target="../media/040c84c5_8537_11ef_a64f_047c1617b143_579e2420_5a46_11f0_a775_047c1617b14317.jpeg"/><Relationship Id="rId18" Type="http://schemas.openxmlformats.org/officeDocument/2006/relationships/image" Target="../media/040c84c7_8537_11ef_a64f_047c1617b143_579e2421_5a46_11f0_a775_047c1617b14318.jpeg"/><Relationship Id="rId19" Type="http://schemas.openxmlformats.org/officeDocument/2006/relationships/image" Target="../media/040c84c9_8537_11ef_a64f_047c1617b143_5dcd878f_5a46_11f0_a775_047c1617b14319.jpeg"/><Relationship Id="rId20" Type="http://schemas.openxmlformats.org/officeDocument/2006/relationships/image" Target="../media/040c84cb_8537_11ef_a64f_047c1617b143_5dcd8790_5a46_11f0_a775_047c1617b14320.jpeg"/><Relationship Id="rId21" Type="http://schemas.openxmlformats.org/officeDocument/2006/relationships/image" Target="../media/040c84cd_8537_11ef_a64f_047c1617b143_5dcd8791_5a46_11f0_a775_047c1617b14321.jpeg"/><Relationship Id="rId22" Type="http://schemas.openxmlformats.org/officeDocument/2006/relationships/image" Target="../media/040c84cf_8537_11ef_a64f_047c1617b143_5dcd8792_5a46_11f0_a775_047c1617b14322.jpeg"/><Relationship Id="rId23" Type="http://schemas.openxmlformats.org/officeDocument/2006/relationships/image" Target="../media/040c84d1_8537_11ef_a64f_047c1617b143_5dcd8793_5a46_11f0_a775_047c1617b14323.jpeg"/><Relationship Id="rId24" Type="http://schemas.openxmlformats.org/officeDocument/2006/relationships/image" Target="../media/040c84d3_8537_11ef_a64f_047c1617b143_5dcd8794_5a46_11f0_a775_047c1617b14324.jpeg"/><Relationship Id="rId25" Type="http://schemas.openxmlformats.org/officeDocument/2006/relationships/image" Target="../media/4bd11527_8542_11ef_a64f_047c1617b143_5dcd8795_5a46_11f0_a775_047c1617b14325.jpeg"/><Relationship Id="rId26" Type="http://schemas.openxmlformats.org/officeDocument/2006/relationships/image" Target="../media/4bd11529_8542_11ef_a64f_047c1617b143_5dcd8796_5a46_11f0_a775_047c1617b14326.jpeg"/><Relationship Id="rId27" Type="http://schemas.openxmlformats.org/officeDocument/2006/relationships/image" Target="../media/4bd1152b_8542_11ef_a64f_047c1617b143_5dcd8797_5a46_11f0_a775_047c1617b14327.jpeg"/><Relationship Id="rId28" Type="http://schemas.openxmlformats.org/officeDocument/2006/relationships/image" Target="../media/4bd1152d_8542_11ef_a64f_047c1617b143_5dcd8798_5a46_11f0_a775_047c1617b14328.jpeg"/><Relationship Id="rId29" Type="http://schemas.openxmlformats.org/officeDocument/2006/relationships/image" Target="../media/4bd1152f_8542_11ef_a64f_047c1617b143_5dcd8799_5a46_11f0_a775_047c1617b14329.jpeg"/><Relationship Id="rId30" Type="http://schemas.openxmlformats.org/officeDocument/2006/relationships/image" Target="../media/4bd11531_8542_11ef_a64f_047c1617b143_5dcd879a_5a46_11f0_a775_047c1617b14330.jpeg"/><Relationship Id="rId31" Type="http://schemas.openxmlformats.org/officeDocument/2006/relationships/image" Target="../media/4bd11533_8542_11ef_a64f_047c1617b143_5dcd879b_5a46_11f0_a775_047c1617b14331.jpeg"/><Relationship Id="rId32" Type="http://schemas.openxmlformats.org/officeDocument/2006/relationships/image" Target="../media/4bd11535_8542_11ef_a64f_047c1617b143_5dcd879c_5a46_11f0_a775_047c1617b14332.jpeg"/><Relationship Id="rId33" Type="http://schemas.openxmlformats.org/officeDocument/2006/relationships/image" Target="../media/4bd11537_8542_11ef_a64f_047c1617b143_5dcd879d_5a46_11f0_a775_047c1617b14333.jpeg"/><Relationship Id="rId34" Type="http://schemas.openxmlformats.org/officeDocument/2006/relationships/image" Target="../media/4bd11539_8542_11ef_a64f_047c1617b143_5dcd879e_5a46_11f0_a775_047c1617b14334.jpeg"/><Relationship Id="rId35" Type="http://schemas.openxmlformats.org/officeDocument/2006/relationships/image" Target="../media/4bd1153b_8542_11ef_a64f_047c1617b143_5dcd879f_5a46_11f0_a775_047c1617b14335.jpeg"/><Relationship Id="rId36" Type="http://schemas.openxmlformats.org/officeDocument/2006/relationships/image" Target="../media/4bd1153d_8542_11ef_a64f_047c1617b143_5dcd87a0_5a46_11f0_a775_047c1617b14336.jpeg"/><Relationship Id="rId37" Type="http://schemas.openxmlformats.org/officeDocument/2006/relationships/image" Target="../media/4bd1153f_8542_11ef_a64f_047c1617b143_5dcd87a1_5a46_11f0_a775_047c1617b14337.jpeg"/><Relationship Id="rId38" Type="http://schemas.openxmlformats.org/officeDocument/2006/relationships/image" Target="../media/4bd11541_8542_11ef_a64f_047c1617b143_5dcd87a2_5a46_11f0_a775_047c1617b14338.jpeg"/><Relationship Id="rId39" Type="http://schemas.openxmlformats.org/officeDocument/2006/relationships/image" Target="../media/4bd11543_8542_11ef_a64f_047c1617b143_5dcd87a3_5a46_11f0_a775_047c1617b14339.jpeg"/><Relationship Id="rId40" Type="http://schemas.openxmlformats.org/officeDocument/2006/relationships/image" Target="../media/4bd11545_8542_11ef_a64f_047c1617b143_5dcd87a4_5a46_11f0_a775_047c1617b14340.jpeg"/><Relationship Id="rId41" Type="http://schemas.openxmlformats.org/officeDocument/2006/relationships/image" Target="../media/4bd11547_8542_11ef_a64f_047c1617b143_5dcd87a5_5a46_11f0_a775_047c1617b14341.jpeg"/><Relationship Id="rId42" Type="http://schemas.openxmlformats.org/officeDocument/2006/relationships/image" Target="../media/4bd11549_8542_11ef_a64f_047c1617b143_5dcd87a6_5a46_11f0_a775_047c1617b14342.jpeg"/><Relationship Id="rId43" Type="http://schemas.openxmlformats.org/officeDocument/2006/relationships/image" Target="../media/4bd1154b_8542_11ef_a64f_047c1617b143_5dcd87a7_5a46_11f0_a775_047c1617b14343.jpeg"/><Relationship Id="rId44" Type="http://schemas.openxmlformats.org/officeDocument/2006/relationships/image" Target="../media/4bd1154d_8542_11ef_a64f_047c1617b143_5dcd87a8_5a46_11f0_a775_047c1617b14344.jpeg"/><Relationship Id="rId45" Type="http://schemas.openxmlformats.org/officeDocument/2006/relationships/image" Target="../media/4bd1154f_8542_11ef_a64f_047c1617b143_5dcd87a9_5a46_11f0_a775_047c1617b14345.jpeg"/><Relationship Id="rId46" Type="http://schemas.openxmlformats.org/officeDocument/2006/relationships/image" Target="../media/4bd11551_8542_11ef_a64f_047c1617b143_5dcd87aa_5a46_11f0_a775_047c1617b14346.jpeg"/><Relationship Id="rId47" Type="http://schemas.openxmlformats.org/officeDocument/2006/relationships/image" Target="../media/4bd11553_8542_11ef_a64f_047c1617b143_5dcd87ab_5a46_11f0_a775_047c1617b14347.jpeg"/><Relationship Id="rId48" Type="http://schemas.openxmlformats.org/officeDocument/2006/relationships/image" Target="../media/4bd11555_8542_11ef_a64f_047c1617b143_5dcd87ac_5a46_11f0_a775_047c1617b14348.jpeg"/><Relationship Id="rId49" Type="http://schemas.openxmlformats.org/officeDocument/2006/relationships/image" Target="../media/351c6a6e_86a6_11e9_8101_003048fd731b_dcf34be8_27b2_11ed_a30e_00259070b48749.jpeg"/><Relationship Id="rId50" Type="http://schemas.openxmlformats.org/officeDocument/2006/relationships/image" Target="../media/351c6a8a_86a6_11e9_8101_003048fd731b_dcf34be2_27b2_11ed_a30e_00259070b48750.jpeg"/><Relationship Id="rId51" Type="http://schemas.openxmlformats.org/officeDocument/2006/relationships/image" Target="../media/351c6a8e_86a6_11e9_8101_003048fd731b_dcf34be4_27b2_11ed_a30e_00259070b4875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3</xdr:row>
      <xdr:rowOff>95250</xdr:rowOff>
    </xdr:from>
    <xdr:ext cx="1143000" cy="1143000"/>
    <xdr:pic>
      <xdr:nvPicPr>
        <xdr:cNvPr id="1" name="Image_4" descr="Image_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2" name="Image_5" descr="Image_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3" name="Image_6" descr="Image_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4" name="Image_7" descr="Image_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5" name="Image_8" descr="Image_8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6" name="Image_9" descr="Image_9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7" name="Image_10" descr="Image_10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8" name="Image_11" descr="Image_11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9" name="Image_12" descr="Image_12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10" name="Image_13" descr="Image_13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1" name="Image_14" descr="Image_14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2" name="Image_15" descr="Image_15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3" name="Image_16" descr="Image_16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4" name="Image_17" descr="Image_17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6" name="Image_20" descr="Image_20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7" name="Image_21" descr="Image_21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8" name="Image_22" descr="Image_22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9" name="Image_23" descr="Image_23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20" name="Image_24" descr="Image_24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1" name="Image_25" descr="Image_25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2" name="Image_26" descr="Image_26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3" name="Image_27" descr="Image_27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4" name="Image_28" descr="Image_28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5" name="Image_29" descr="Image_29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6" name="Image_30" descr="Image_30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7" name="Image_31" descr="Image_31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8" name="Image_32" descr="Image_32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9" name="Image_33" descr="Image_33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30" name="Image_34" descr="Image_34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31" name="Image_35" descr="Image_35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32" name="Image_36" descr="Image_36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3" name="Image_37" descr="Image_37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4" name="Image_38" descr="Image_38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5" name="Image_39" descr="Image_39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6" name="Image_40" descr="Image_40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7" name="Image_41" descr="Image_41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8" name="Image_42" descr="Image_42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9" name="Image_43" descr="Image_43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40" name="Image_44" descr="Image_44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41" name="Image_45" descr="Image_45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42" name="Image_46" descr="Image_46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43" name="Image_47" descr="Image_47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44" name="Image_48" descr="Image_48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45" name="Image_49" descr="Image_49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46" name="Image_50" descr="Image_50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</xdr:row>
      <xdr:rowOff>95250</xdr:rowOff>
    </xdr:from>
    <xdr:ext cx="1143000" cy="1143000"/>
    <xdr:pic>
      <xdr:nvPicPr>
        <xdr:cNvPr id="47" name="Image_51" descr="Image_51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1143000" cy="1143000"/>
    <xdr:pic>
      <xdr:nvPicPr>
        <xdr:cNvPr id="48" name="Image_52" descr="Image_52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1143000" cy="1143000"/>
    <xdr:pic>
      <xdr:nvPicPr>
        <xdr:cNvPr id="49" name="Image_53" descr="Image_53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143000"/>
    <xdr:pic>
      <xdr:nvPicPr>
        <xdr:cNvPr id="50" name="Image_54" descr="Image_54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</xdr:row>
      <xdr:rowOff>95250</xdr:rowOff>
    </xdr:from>
    <xdr:ext cx="1143000" cy="1143000"/>
    <xdr:pic>
      <xdr:nvPicPr>
        <xdr:cNvPr id="51" name="Image_55" descr="Image_55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55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3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SUM(J2:J55)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customHeight="1" ht="105" outlineLevel="3">
      <c r="A4" s="1"/>
      <c r="B4" s="1">
        <v>890562</v>
      </c>
      <c r="C4" s="1" t="s">
        <v>12</v>
      </c>
      <c r="D4" s="1"/>
      <c r="E4" s="2" t="s">
        <v>13</v>
      </c>
      <c r="F4" s="2" t="s">
        <v>14</v>
      </c>
      <c r="G4" s="2">
        <v>0</v>
      </c>
      <c r="H4" s="2">
        <v>0</v>
      </c>
      <c r="I4" s="1">
        <v>0</v>
      </c>
      <c r="J4" s="3" t="s">
        <v>15</v>
      </c>
      <c r="K4" s="2" t="str">
        <f>J4*281.76</f>
        <v>0</v>
      </c>
      <c r="L4" s="5"/>
    </row>
    <row r="5" spans="1:12" customHeight="1" ht="105" outlineLevel="3">
      <c r="A5" s="1"/>
      <c r="B5" s="1">
        <v>890563</v>
      </c>
      <c r="C5" s="1" t="s">
        <v>16</v>
      </c>
      <c r="D5" s="1"/>
      <c r="E5" s="2" t="s">
        <v>17</v>
      </c>
      <c r="F5" s="2" t="s">
        <v>18</v>
      </c>
      <c r="G5" s="2">
        <v>0</v>
      </c>
      <c r="H5" s="2">
        <v>0</v>
      </c>
      <c r="I5" s="1">
        <v>0</v>
      </c>
      <c r="J5" s="3" t="s">
        <v>15</v>
      </c>
      <c r="K5" s="2" t="str">
        <f>J5*300.99</f>
        <v>0</v>
      </c>
      <c r="L5" s="5"/>
    </row>
    <row r="6" spans="1:12" customHeight="1" ht="105" outlineLevel="3">
      <c r="A6" s="1"/>
      <c r="B6" s="1">
        <v>890564</v>
      </c>
      <c r="C6" s="1" t="s">
        <v>19</v>
      </c>
      <c r="D6" s="1"/>
      <c r="E6" s="2" t="s">
        <v>20</v>
      </c>
      <c r="F6" s="2" t="s">
        <v>21</v>
      </c>
      <c r="G6" s="2">
        <v>0</v>
      </c>
      <c r="H6" s="2">
        <v>0</v>
      </c>
      <c r="I6" s="1">
        <v>0</v>
      </c>
      <c r="J6" s="3" t="s">
        <v>15</v>
      </c>
      <c r="K6" s="2" t="str">
        <f>J6*329.38</f>
        <v>0</v>
      </c>
      <c r="L6" s="5"/>
    </row>
    <row r="7" spans="1:12" customHeight="1" ht="105" outlineLevel="3">
      <c r="A7" s="1"/>
      <c r="B7" s="1">
        <v>890565</v>
      </c>
      <c r="C7" s="1" t="s">
        <v>22</v>
      </c>
      <c r="D7" s="1"/>
      <c r="E7" s="2" t="s">
        <v>23</v>
      </c>
      <c r="F7" s="2" t="s">
        <v>24</v>
      </c>
      <c r="G7" s="2">
        <v>0</v>
      </c>
      <c r="H7" s="2">
        <v>0</v>
      </c>
      <c r="I7" s="1">
        <v>0</v>
      </c>
      <c r="J7" s="3" t="s">
        <v>15</v>
      </c>
      <c r="K7" s="2" t="str">
        <f>J7*386.61</f>
        <v>0</v>
      </c>
      <c r="L7" s="5"/>
    </row>
    <row r="8" spans="1:12" customHeight="1" ht="105" outlineLevel="3">
      <c r="A8" s="1"/>
      <c r="B8" s="1">
        <v>890566</v>
      </c>
      <c r="C8" s="1" t="s">
        <v>25</v>
      </c>
      <c r="D8" s="1"/>
      <c r="E8" s="2" t="s">
        <v>26</v>
      </c>
      <c r="F8" s="2" t="s">
        <v>27</v>
      </c>
      <c r="G8" s="2">
        <v>6</v>
      </c>
      <c r="H8" s="2">
        <v>0</v>
      </c>
      <c r="I8" s="1">
        <v>0</v>
      </c>
      <c r="J8" s="3" t="s">
        <v>15</v>
      </c>
      <c r="K8" s="2" t="str">
        <f>J8*440.15</f>
        <v>0</v>
      </c>
      <c r="L8" s="5"/>
    </row>
    <row r="9" spans="1:12" customHeight="1" ht="105" outlineLevel="3">
      <c r="A9" s="1"/>
      <c r="B9" s="1">
        <v>890567</v>
      </c>
      <c r="C9" s="1" t="s">
        <v>28</v>
      </c>
      <c r="D9" s="1"/>
      <c r="E9" s="2" t="s">
        <v>29</v>
      </c>
      <c r="F9" s="2" t="s">
        <v>30</v>
      </c>
      <c r="G9" s="2">
        <v>0</v>
      </c>
      <c r="H9" s="2">
        <v>0</v>
      </c>
      <c r="I9" s="1">
        <v>0</v>
      </c>
      <c r="J9" s="3" t="s">
        <v>15</v>
      </c>
      <c r="K9" s="2" t="str">
        <f>J9*898.52</f>
        <v>0</v>
      </c>
      <c r="L9" s="5"/>
    </row>
    <row r="10" spans="1:12" customHeight="1" ht="105" outlineLevel="3">
      <c r="A10" s="1"/>
      <c r="B10" s="1">
        <v>890568</v>
      </c>
      <c r="C10" s="1" t="s">
        <v>31</v>
      </c>
      <c r="D10" s="1"/>
      <c r="E10" s="2" t="s">
        <v>32</v>
      </c>
      <c r="F10" s="2" t="s">
        <v>33</v>
      </c>
      <c r="G10" s="2">
        <v>0</v>
      </c>
      <c r="H10" s="2">
        <v>0</v>
      </c>
      <c r="I10" s="1">
        <v>0</v>
      </c>
      <c r="J10" s="3" t="s">
        <v>15</v>
      </c>
      <c r="K10" s="2" t="str">
        <f>J10*0.00</f>
        <v>0</v>
      </c>
      <c r="L10" s="5"/>
    </row>
    <row r="11" spans="1:12" customHeight="1" ht="105" outlineLevel="3">
      <c r="A11" s="1"/>
      <c r="B11" s="1">
        <v>890569</v>
      </c>
      <c r="C11" s="1" t="s">
        <v>34</v>
      </c>
      <c r="D11" s="1"/>
      <c r="E11" s="2" t="s">
        <v>35</v>
      </c>
      <c r="F11" s="2" t="s">
        <v>14</v>
      </c>
      <c r="G11" s="2">
        <v>0</v>
      </c>
      <c r="H11" s="2">
        <v>0</v>
      </c>
      <c r="I11" s="1">
        <v>0</v>
      </c>
      <c r="J11" s="3" t="s">
        <v>15</v>
      </c>
      <c r="K11" s="2" t="str">
        <f>J11*281.76</f>
        <v>0</v>
      </c>
      <c r="L11" s="5"/>
    </row>
    <row r="12" spans="1:12" customHeight="1" ht="105" outlineLevel="3">
      <c r="A12" s="1"/>
      <c r="B12" s="1">
        <v>890570</v>
      </c>
      <c r="C12" s="1" t="s">
        <v>36</v>
      </c>
      <c r="D12" s="1"/>
      <c r="E12" s="2" t="s">
        <v>37</v>
      </c>
      <c r="F12" s="2" t="s">
        <v>18</v>
      </c>
      <c r="G12" s="2">
        <v>0</v>
      </c>
      <c r="H12" s="2">
        <v>0</v>
      </c>
      <c r="I12" s="1">
        <v>0</v>
      </c>
      <c r="J12" s="3" t="s">
        <v>15</v>
      </c>
      <c r="K12" s="2" t="str">
        <f>J12*300.99</f>
        <v>0</v>
      </c>
      <c r="L12" s="5"/>
    </row>
    <row r="13" spans="1:12" customHeight="1" ht="105" outlineLevel="3">
      <c r="A13" s="1"/>
      <c r="B13" s="1">
        <v>890571</v>
      </c>
      <c r="C13" s="1" t="s">
        <v>38</v>
      </c>
      <c r="D13" s="1"/>
      <c r="E13" s="2" t="s">
        <v>39</v>
      </c>
      <c r="F13" s="2" t="s">
        <v>21</v>
      </c>
      <c r="G13" s="2">
        <v>0</v>
      </c>
      <c r="H13" s="2">
        <v>0</v>
      </c>
      <c r="I13" s="1">
        <v>0</v>
      </c>
      <c r="J13" s="3" t="s">
        <v>15</v>
      </c>
      <c r="K13" s="2" t="str">
        <f>J13*329.38</f>
        <v>0</v>
      </c>
      <c r="L13" s="5"/>
    </row>
    <row r="14" spans="1:12" customHeight="1" ht="105" outlineLevel="3">
      <c r="A14" s="1"/>
      <c r="B14" s="1">
        <v>890572</v>
      </c>
      <c r="C14" s="1" t="s">
        <v>40</v>
      </c>
      <c r="D14" s="1"/>
      <c r="E14" s="2" t="s">
        <v>41</v>
      </c>
      <c r="F14" s="2" t="s">
        <v>24</v>
      </c>
      <c r="G14" s="2">
        <v>0</v>
      </c>
      <c r="H14" s="2">
        <v>0</v>
      </c>
      <c r="I14" s="1">
        <v>0</v>
      </c>
      <c r="J14" s="3" t="s">
        <v>15</v>
      </c>
      <c r="K14" s="2" t="str">
        <f>J14*386.61</f>
        <v>0</v>
      </c>
      <c r="L14" s="5"/>
    </row>
    <row r="15" spans="1:12" customHeight="1" ht="105" outlineLevel="3">
      <c r="A15" s="1"/>
      <c r="B15" s="1">
        <v>890573</v>
      </c>
      <c r="C15" s="1" t="s">
        <v>42</v>
      </c>
      <c r="D15" s="1"/>
      <c r="E15" s="2" t="s">
        <v>43</v>
      </c>
      <c r="F15" s="2" t="s">
        <v>27</v>
      </c>
      <c r="G15" s="2">
        <v>2</v>
      </c>
      <c r="H15" s="2">
        <v>0</v>
      </c>
      <c r="I15" s="1">
        <v>0</v>
      </c>
      <c r="J15" s="3" t="s">
        <v>15</v>
      </c>
      <c r="K15" s="2" t="str">
        <f>J15*440.15</f>
        <v>0</v>
      </c>
      <c r="L15" s="5"/>
    </row>
    <row r="16" spans="1:12" customHeight="1" ht="105" outlineLevel="3">
      <c r="A16" s="1"/>
      <c r="B16" s="1">
        <v>890574</v>
      </c>
      <c r="C16" s="1" t="s">
        <v>44</v>
      </c>
      <c r="D16" s="1"/>
      <c r="E16" s="2" t="s">
        <v>45</v>
      </c>
      <c r="F16" s="2" t="s">
        <v>46</v>
      </c>
      <c r="G16" s="2">
        <v>0</v>
      </c>
      <c r="H16" s="2">
        <v>0</v>
      </c>
      <c r="I16" s="1">
        <v>0</v>
      </c>
      <c r="J16" s="3" t="s">
        <v>15</v>
      </c>
      <c r="K16" s="2" t="str">
        <f>J16*561.95</f>
        <v>0</v>
      </c>
      <c r="L16" s="5"/>
    </row>
    <row r="17" spans="1:12" customHeight="1" ht="105" outlineLevel="3">
      <c r="A17" s="1"/>
      <c r="B17" s="1">
        <v>890575</v>
      </c>
      <c r="C17" s="1" t="s">
        <v>47</v>
      </c>
      <c r="D17" s="1"/>
      <c r="E17" s="2" t="s">
        <v>48</v>
      </c>
      <c r="F17" s="2" t="s">
        <v>49</v>
      </c>
      <c r="G17" s="2">
        <v>0</v>
      </c>
      <c r="H17" s="2">
        <v>0</v>
      </c>
      <c r="I17" s="1">
        <v>0</v>
      </c>
      <c r="J17" s="3" t="s">
        <v>15</v>
      </c>
      <c r="K17" s="2" t="str">
        <f>J17*547.03</f>
        <v>0</v>
      </c>
      <c r="L17" s="5"/>
    </row>
    <row r="18" spans="1:12" outlineLevel="1">
      <c r="A18" s="7" t="s">
        <v>50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5"/>
    </row>
    <row r="19" spans="1:12" customHeight="1" ht="105" outlineLevel="3">
      <c r="A19" s="1"/>
      <c r="B19" s="1">
        <v>883832</v>
      </c>
      <c r="C19" s="1" t="s">
        <v>51</v>
      </c>
      <c r="D19" s="1">
        <v>4627132453230</v>
      </c>
      <c r="E19" s="2" t="s">
        <v>52</v>
      </c>
      <c r="F19" s="2" t="s">
        <v>53</v>
      </c>
      <c r="G19" s="2">
        <v>0</v>
      </c>
      <c r="H19" s="2">
        <v>0</v>
      </c>
      <c r="I19" s="1">
        <v>0</v>
      </c>
      <c r="J19" s="3" t="s">
        <v>15</v>
      </c>
      <c r="K19" s="2" t="str">
        <f>J19*143.90</f>
        <v>0</v>
      </c>
      <c r="L19" s="5"/>
    </row>
    <row r="20" spans="1:12" customHeight="1" ht="105" outlineLevel="3">
      <c r="A20" s="1"/>
      <c r="B20" s="1">
        <v>883833</v>
      </c>
      <c r="C20" s="1" t="s">
        <v>54</v>
      </c>
      <c r="D20" s="1">
        <v>4627132453231</v>
      </c>
      <c r="E20" s="2" t="s">
        <v>55</v>
      </c>
      <c r="F20" s="2" t="s">
        <v>56</v>
      </c>
      <c r="G20" s="2">
        <v>0</v>
      </c>
      <c r="H20" s="2">
        <v>0</v>
      </c>
      <c r="I20" s="1">
        <v>0</v>
      </c>
      <c r="J20" s="3" t="s">
        <v>15</v>
      </c>
      <c r="K20" s="2" t="str">
        <f>J20*154.75</f>
        <v>0</v>
      </c>
      <c r="L20" s="5"/>
    </row>
    <row r="21" spans="1:12" customHeight="1" ht="105" outlineLevel="3">
      <c r="A21" s="1"/>
      <c r="B21" s="1">
        <v>883834</v>
      </c>
      <c r="C21" s="1" t="s">
        <v>57</v>
      </c>
      <c r="D21" s="1">
        <v>4627132453232</v>
      </c>
      <c r="E21" s="2" t="s">
        <v>58</v>
      </c>
      <c r="F21" s="2" t="s">
        <v>59</v>
      </c>
      <c r="G21" s="2">
        <v>0</v>
      </c>
      <c r="H21" s="2">
        <v>0</v>
      </c>
      <c r="I21" s="1">
        <v>0</v>
      </c>
      <c r="J21" s="3" t="s">
        <v>15</v>
      </c>
      <c r="K21" s="2" t="str">
        <f>J21*165.73</f>
        <v>0</v>
      </c>
      <c r="L21" s="5"/>
    </row>
    <row r="22" spans="1:12" customHeight="1" ht="105" outlineLevel="3">
      <c r="A22" s="1"/>
      <c r="B22" s="1">
        <v>883835</v>
      </c>
      <c r="C22" s="1" t="s">
        <v>60</v>
      </c>
      <c r="D22" s="1">
        <v>4627132453233</v>
      </c>
      <c r="E22" s="2" t="s">
        <v>61</v>
      </c>
      <c r="F22" s="2" t="s">
        <v>62</v>
      </c>
      <c r="G22" s="2">
        <v>0</v>
      </c>
      <c r="H22" s="2">
        <v>0</v>
      </c>
      <c r="I22" s="1">
        <v>0</v>
      </c>
      <c r="J22" s="3" t="s">
        <v>15</v>
      </c>
      <c r="K22" s="2" t="str">
        <f>J22*176.25</f>
        <v>0</v>
      </c>
      <c r="L22" s="5"/>
    </row>
    <row r="23" spans="1:12" customHeight="1" ht="105" outlineLevel="3">
      <c r="A23" s="1"/>
      <c r="B23" s="1">
        <v>883836</v>
      </c>
      <c r="C23" s="1" t="s">
        <v>63</v>
      </c>
      <c r="D23" s="1">
        <v>4627132453233</v>
      </c>
      <c r="E23" s="2" t="s">
        <v>64</v>
      </c>
      <c r="F23" s="2" t="s">
        <v>65</v>
      </c>
      <c r="G23" s="2" t="s">
        <v>66</v>
      </c>
      <c r="H23" s="2">
        <v>0</v>
      </c>
      <c r="I23" s="1">
        <v>0</v>
      </c>
      <c r="J23" s="3" t="s">
        <v>15</v>
      </c>
      <c r="K23" s="2" t="str">
        <f>J23*198.60</f>
        <v>0</v>
      </c>
      <c r="L23" s="5"/>
    </row>
    <row r="24" spans="1:12" customHeight="1" ht="105" outlineLevel="3">
      <c r="A24" s="1"/>
      <c r="B24" s="1">
        <v>883837</v>
      </c>
      <c r="C24" s="1" t="s">
        <v>67</v>
      </c>
      <c r="D24" s="1">
        <v>4627132453234</v>
      </c>
      <c r="E24" s="2" t="s">
        <v>68</v>
      </c>
      <c r="F24" s="2" t="s">
        <v>69</v>
      </c>
      <c r="G24" s="2" t="s">
        <v>70</v>
      </c>
      <c r="H24" s="2">
        <v>0</v>
      </c>
      <c r="I24" s="1">
        <v>0</v>
      </c>
      <c r="J24" s="3" t="s">
        <v>15</v>
      </c>
      <c r="K24" s="2" t="str">
        <f>J24*221.40</f>
        <v>0</v>
      </c>
      <c r="L24" s="5"/>
    </row>
    <row r="25" spans="1:12" customHeight="1" ht="105" outlineLevel="3">
      <c r="A25" s="1"/>
      <c r="B25" s="1">
        <v>883838</v>
      </c>
      <c r="C25" s="1" t="s">
        <v>71</v>
      </c>
      <c r="D25" s="1">
        <v>4627132453235</v>
      </c>
      <c r="E25" s="2" t="s">
        <v>72</v>
      </c>
      <c r="F25" s="2" t="s">
        <v>73</v>
      </c>
      <c r="G25" s="2" t="s">
        <v>70</v>
      </c>
      <c r="H25" s="2">
        <v>0</v>
      </c>
      <c r="I25" s="1">
        <v>0</v>
      </c>
      <c r="J25" s="3" t="s">
        <v>15</v>
      </c>
      <c r="K25" s="2" t="str">
        <f>J25*242.05</f>
        <v>0</v>
      </c>
      <c r="L25" s="5"/>
    </row>
    <row r="26" spans="1:12" customHeight="1" ht="105" outlineLevel="3">
      <c r="A26" s="1"/>
      <c r="B26" s="1">
        <v>883839</v>
      </c>
      <c r="C26" s="1" t="s">
        <v>74</v>
      </c>
      <c r="D26" s="1">
        <v>4627132453237</v>
      </c>
      <c r="E26" s="2" t="s">
        <v>75</v>
      </c>
      <c r="F26" s="2" t="s">
        <v>76</v>
      </c>
      <c r="G26" s="2" t="s">
        <v>66</v>
      </c>
      <c r="H26" s="2">
        <v>0</v>
      </c>
      <c r="I26" s="1">
        <v>0</v>
      </c>
      <c r="J26" s="3" t="s">
        <v>15</v>
      </c>
      <c r="K26" s="2" t="str">
        <f>J26*274.30</f>
        <v>0</v>
      </c>
      <c r="L26" s="5"/>
    </row>
    <row r="27" spans="1:12" customHeight="1" ht="105" outlineLevel="3">
      <c r="A27" s="1"/>
      <c r="B27" s="1">
        <v>883840</v>
      </c>
      <c r="C27" s="1" t="s">
        <v>77</v>
      </c>
      <c r="D27" s="1">
        <v>4627132453238</v>
      </c>
      <c r="E27" s="2" t="s">
        <v>78</v>
      </c>
      <c r="F27" s="2" t="s">
        <v>79</v>
      </c>
      <c r="G27" s="2" t="s">
        <v>66</v>
      </c>
      <c r="H27" s="2">
        <v>0</v>
      </c>
      <c r="I27" s="1">
        <v>0</v>
      </c>
      <c r="J27" s="3" t="s">
        <v>15</v>
      </c>
      <c r="K27" s="2" t="str">
        <f>J27*311.85</f>
        <v>0</v>
      </c>
      <c r="L27" s="5"/>
    </row>
    <row r="28" spans="1:12" customHeight="1" ht="105" outlineLevel="3">
      <c r="A28" s="1"/>
      <c r="B28" s="1">
        <v>883841</v>
      </c>
      <c r="C28" s="1" t="s">
        <v>80</v>
      </c>
      <c r="D28" s="1">
        <v>4627132453239</v>
      </c>
      <c r="E28" s="2" t="s">
        <v>81</v>
      </c>
      <c r="F28" s="2" t="s">
        <v>82</v>
      </c>
      <c r="G28" s="2" t="s">
        <v>66</v>
      </c>
      <c r="H28" s="2">
        <v>0</v>
      </c>
      <c r="I28" s="1">
        <v>0</v>
      </c>
      <c r="J28" s="3" t="s">
        <v>15</v>
      </c>
      <c r="K28" s="2" t="str">
        <f>J28*332.50</f>
        <v>0</v>
      </c>
      <c r="L28" s="5"/>
    </row>
    <row r="29" spans="1:12" customHeight="1" ht="105" outlineLevel="3">
      <c r="A29" s="1"/>
      <c r="B29" s="1">
        <v>883842</v>
      </c>
      <c r="C29" s="1" t="s">
        <v>83</v>
      </c>
      <c r="D29" s="1">
        <v>4627132453240</v>
      </c>
      <c r="E29" s="2" t="s">
        <v>84</v>
      </c>
      <c r="F29" s="2" t="s">
        <v>85</v>
      </c>
      <c r="G29" s="2" t="s">
        <v>86</v>
      </c>
      <c r="H29" s="2">
        <v>0</v>
      </c>
      <c r="I29" s="1">
        <v>0</v>
      </c>
      <c r="J29" s="3" t="s">
        <v>15</v>
      </c>
      <c r="K29" s="2" t="str">
        <f>J29*385.80</f>
        <v>0</v>
      </c>
      <c r="L29" s="5"/>
    </row>
    <row r="30" spans="1:12" customHeight="1" ht="105" outlineLevel="3">
      <c r="A30" s="1"/>
      <c r="B30" s="1">
        <v>883843</v>
      </c>
      <c r="C30" s="1" t="s">
        <v>87</v>
      </c>
      <c r="D30" s="1">
        <v>4627132453241</v>
      </c>
      <c r="E30" s="2" t="s">
        <v>88</v>
      </c>
      <c r="F30" s="2" t="s">
        <v>89</v>
      </c>
      <c r="G30" s="2" t="s">
        <v>66</v>
      </c>
      <c r="H30" s="2">
        <v>0</v>
      </c>
      <c r="I30" s="1">
        <v>0</v>
      </c>
      <c r="J30" s="3" t="s">
        <v>15</v>
      </c>
      <c r="K30" s="2" t="str">
        <f>J30*437.43</f>
        <v>0</v>
      </c>
      <c r="L30" s="5"/>
    </row>
    <row r="31" spans="1:12" customHeight="1" ht="105" outlineLevel="3">
      <c r="A31" s="1"/>
      <c r="B31" s="1">
        <v>883844</v>
      </c>
      <c r="C31" s="1" t="s">
        <v>90</v>
      </c>
      <c r="D31" s="1">
        <v>4627132453242</v>
      </c>
      <c r="E31" s="2" t="s">
        <v>91</v>
      </c>
      <c r="F31" s="2" t="s">
        <v>92</v>
      </c>
      <c r="G31" s="2" t="s">
        <v>93</v>
      </c>
      <c r="H31" s="2">
        <v>0</v>
      </c>
      <c r="I31" s="1">
        <v>0</v>
      </c>
      <c r="J31" s="3" t="s">
        <v>15</v>
      </c>
      <c r="K31" s="2" t="str">
        <f>J31*503.65</f>
        <v>0</v>
      </c>
      <c r="L31" s="5"/>
    </row>
    <row r="32" spans="1:12" customHeight="1" ht="105" outlineLevel="3">
      <c r="A32" s="1"/>
      <c r="B32" s="1">
        <v>883845</v>
      </c>
      <c r="C32" s="1" t="s">
        <v>94</v>
      </c>
      <c r="D32" s="1">
        <v>4627132453244</v>
      </c>
      <c r="E32" s="2" t="s">
        <v>95</v>
      </c>
      <c r="F32" s="2" t="s">
        <v>96</v>
      </c>
      <c r="G32" s="2" t="s">
        <v>86</v>
      </c>
      <c r="H32" s="2">
        <v>0</v>
      </c>
      <c r="I32" s="1">
        <v>0</v>
      </c>
      <c r="J32" s="3" t="s">
        <v>15</v>
      </c>
      <c r="K32" s="2" t="str">
        <f>J32*556.45</f>
        <v>0</v>
      </c>
      <c r="L32" s="5"/>
    </row>
    <row r="33" spans="1:12" customHeight="1" ht="105" outlineLevel="3">
      <c r="A33" s="1"/>
      <c r="B33" s="1">
        <v>883846</v>
      </c>
      <c r="C33" s="1" t="s">
        <v>97</v>
      </c>
      <c r="D33" s="1">
        <v>4627132453245</v>
      </c>
      <c r="E33" s="2" t="s">
        <v>98</v>
      </c>
      <c r="F33" s="2" t="s">
        <v>99</v>
      </c>
      <c r="G33" s="2" t="s">
        <v>93</v>
      </c>
      <c r="H33" s="2">
        <v>0</v>
      </c>
      <c r="I33" s="1">
        <v>0</v>
      </c>
      <c r="J33" s="3" t="s">
        <v>15</v>
      </c>
      <c r="K33" s="2" t="str">
        <f>J33*608.05</f>
        <v>0</v>
      </c>
      <c r="L33" s="5"/>
    </row>
    <row r="34" spans="1:12" customHeight="1" ht="105" outlineLevel="3">
      <c r="A34" s="1"/>
      <c r="B34" s="1">
        <v>883847</v>
      </c>
      <c r="C34" s="1" t="s">
        <v>100</v>
      </c>
      <c r="D34" s="1">
        <v>4627132453245</v>
      </c>
      <c r="E34" s="2" t="s">
        <v>101</v>
      </c>
      <c r="F34" s="2" t="s">
        <v>102</v>
      </c>
      <c r="G34" s="2" t="s">
        <v>93</v>
      </c>
      <c r="H34" s="2">
        <v>0</v>
      </c>
      <c r="I34" s="1">
        <v>0</v>
      </c>
      <c r="J34" s="3" t="s">
        <v>15</v>
      </c>
      <c r="K34" s="2" t="str">
        <f>J34*663.90</f>
        <v>0</v>
      </c>
      <c r="L34" s="5"/>
    </row>
    <row r="35" spans="1:12" customHeight="1" ht="105" outlineLevel="3">
      <c r="A35" s="1"/>
      <c r="B35" s="1">
        <v>883848</v>
      </c>
      <c r="C35" s="1" t="s">
        <v>103</v>
      </c>
      <c r="D35" s="1">
        <v>4627132453246</v>
      </c>
      <c r="E35" s="2" t="s">
        <v>104</v>
      </c>
      <c r="F35" s="2" t="s">
        <v>105</v>
      </c>
      <c r="G35" s="2" t="s">
        <v>86</v>
      </c>
      <c r="H35" s="2">
        <v>0</v>
      </c>
      <c r="I35" s="1">
        <v>0</v>
      </c>
      <c r="J35" s="3" t="s">
        <v>15</v>
      </c>
      <c r="K35" s="2" t="str">
        <f>J35*767.13</f>
        <v>0</v>
      </c>
      <c r="L35" s="5"/>
    </row>
    <row r="36" spans="1:12" customHeight="1" ht="105" outlineLevel="3">
      <c r="A36" s="1"/>
      <c r="B36" s="1">
        <v>883849</v>
      </c>
      <c r="C36" s="1" t="s">
        <v>106</v>
      </c>
      <c r="D36" s="1">
        <v>4627132453247</v>
      </c>
      <c r="E36" s="2" t="s">
        <v>107</v>
      </c>
      <c r="F36" s="2" t="s">
        <v>108</v>
      </c>
      <c r="G36" s="2">
        <v>0</v>
      </c>
      <c r="H36" s="2">
        <v>0</v>
      </c>
      <c r="I36" s="1">
        <v>0</v>
      </c>
      <c r="J36" s="3" t="s">
        <v>15</v>
      </c>
      <c r="K36" s="2" t="str">
        <f>J36*146.38</f>
        <v>0</v>
      </c>
      <c r="L36" s="5"/>
    </row>
    <row r="37" spans="1:12" customHeight="1" ht="105" outlineLevel="3">
      <c r="A37" s="1"/>
      <c r="B37" s="1">
        <v>883850</v>
      </c>
      <c r="C37" s="1" t="s">
        <v>109</v>
      </c>
      <c r="D37" s="1">
        <v>4627132453248</v>
      </c>
      <c r="E37" s="2" t="s">
        <v>110</v>
      </c>
      <c r="F37" s="2" t="s">
        <v>111</v>
      </c>
      <c r="G37" s="2">
        <v>0</v>
      </c>
      <c r="H37" s="2">
        <v>0</v>
      </c>
      <c r="I37" s="1">
        <v>0</v>
      </c>
      <c r="J37" s="3" t="s">
        <v>15</v>
      </c>
      <c r="K37" s="2" t="str">
        <f>J37*157.23</f>
        <v>0</v>
      </c>
      <c r="L37" s="5"/>
    </row>
    <row r="38" spans="1:12" customHeight="1" ht="105" outlineLevel="3">
      <c r="A38" s="1"/>
      <c r="B38" s="1">
        <v>883851</v>
      </c>
      <c r="C38" s="1" t="s">
        <v>112</v>
      </c>
      <c r="D38" s="1">
        <v>4627132453249</v>
      </c>
      <c r="E38" s="2" t="s">
        <v>113</v>
      </c>
      <c r="F38" s="2" t="s">
        <v>114</v>
      </c>
      <c r="G38" s="2">
        <v>0</v>
      </c>
      <c r="H38" s="2">
        <v>0</v>
      </c>
      <c r="I38" s="1">
        <v>0</v>
      </c>
      <c r="J38" s="3" t="s">
        <v>15</v>
      </c>
      <c r="K38" s="2" t="str">
        <f>J38*168.20</f>
        <v>0</v>
      </c>
      <c r="L38" s="5"/>
    </row>
    <row r="39" spans="1:12" customHeight="1" ht="105" outlineLevel="3">
      <c r="A39" s="1"/>
      <c r="B39" s="1">
        <v>883852</v>
      </c>
      <c r="C39" s="1" t="s">
        <v>115</v>
      </c>
      <c r="D39" s="1">
        <v>4627132453251</v>
      </c>
      <c r="E39" s="2" t="s">
        <v>116</v>
      </c>
      <c r="F39" s="2" t="s">
        <v>117</v>
      </c>
      <c r="G39" s="2">
        <v>0</v>
      </c>
      <c r="H39" s="2">
        <v>0</v>
      </c>
      <c r="I39" s="1">
        <v>0</v>
      </c>
      <c r="J39" s="3" t="s">
        <v>15</v>
      </c>
      <c r="K39" s="2" t="str">
        <f>J39*178.73</f>
        <v>0</v>
      </c>
      <c r="L39" s="5"/>
    </row>
    <row r="40" spans="1:12" customHeight="1" ht="105" outlineLevel="3">
      <c r="A40" s="1"/>
      <c r="B40" s="1">
        <v>883853</v>
      </c>
      <c r="C40" s="1" t="s">
        <v>118</v>
      </c>
      <c r="D40" s="1">
        <v>4627132453252</v>
      </c>
      <c r="E40" s="2" t="s">
        <v>119</v>
      </c>
      <c r="F40" s="2" t="s">
        <v>120</v>
      </c>
      <c r="G40" s="2" t="s">
        <v>70</v>
      </c>
      <c r="H40" s="2">
        <v>0</v>
      </c>
      <c r="I40" s="1">
        <v>0</v>
      </c>
      <c r="J40" s="3" t="s">
        <v>15</v>
      </c>
      <c r="K40" s="2" t="str">
        <f>J40*201.08</f>
        <v>0</v>
      </c>
      <c r="L40" s="5"/>
    </row>
    <row r="41" spans="1:12" customHeight="1" ht="105" outlineLevel="3">
      <c r="A41" s="1"/>
      <c r="B41" s="1">
        <v>883854</v>
      </c>
      <c r="C41" s="1" t="s">
        <v>121</v>
      </c>
      <c r="D41" s="1">
        <v>4627132453253</v>
      </c>
      <c r="E41" s="2" t="s">
        <v>122</v>
      </c>
      <c r="F41" s="2" t="s">
        <v>123</v>
      </c>
      <c r="G41" s="2" t="s">
        <v>70</v>
      </c>
      <c r="H41" s="2">
        <v>0</v>
      </c>
      <c r="I41" s="1">
        <v>0</v>
      </c>
      <c r="J41" s="3" t="s">
        <v>15</v>
      </c>
      <c r="K41" s="2" t="str">
        <f>J41*223.88</f>
        <v>0</v>
      </c>
      <c r="L41" s="5"/>
    </row>
    <row r="42" spans="1:12" customHeight="1" ht="105" outlineLevel="3">
      <c r="A42" s="1"/>
      <c r="B42" s="1">
        <v>883855</v>
      </c>
      <c r="C42" s="1" t="s">
        <v>124</v>
      </c>
      <c r="D42" s="1">
        <v>4627132453254</v>
      </c>
      <c r="E42" s="2" t="s">
        <v>125</v>
      </c>
      <c r="F42" s="2" t="s">
        <v>126</v>
      </c>
      <c r="G42" s="2" t="s">
        <v>70</v>
      </c>
      <c r="H42" s="2">
        <v>0</v>
      </c>
      <c r="I42" s="1">
        <v>0</v>
      </c>
      <c r="J42" s="3" t="s">
        <v>15</v>
      </c>
      <c r="K42" s="2" t="str">
        <f>J42*244.53</f>
        <v>0</v>
      </c>
      <c r="L42" s="5"/>
    </row>
    <row r="43" spans="1:12" customHeight="1" ht="105" outlineLevel="3">
      <c r="A43" s="1"/>
      <c r="B43" s="1">
        <v>883856</v>
      </c>
      <c r="C43" s="1" t="s">
        <v>127</v>
      </c>
      <c r="D43" s="1">
        <v>4627132453255</v>
      </c>
      <c r="E43" s="2" t="s">
        <v>128</v>
      </c>
      <c r="F43" s="2" t="s">
        <v>129</v>
      </c>
      <c r="G43" s="2">
        <v>8</v>
      </c>
      <c r="H43" s="2">
        <v>0</v>
      </c>
      <c r="I43" s="1">
        <v>0</v>
      </c>
      <c r="J43" s="3" t="s">
        <v>15</v>
      </c>
      <c r="K43" s="2" t="str">
        <f>J43*276.78</f>
        <v>0</v>
      </c>
      <c r="L43" s="5"/>
    </row>
    <row r="44" spans="1:12" customHeight="1" ht="105" outlineLevel="3">
      <c r="A44" s="1"/>
      <c r="B44" s="1">
        <v>883857</v>
      </c>
      <c r="C44" s="1" t="s">
        <v>130</v>
      </c>
      <c r="D44" s="1">
        <v>4627132453256</v>
      </c>
      <c r="E44" s="2" t="s">
        <v>131</v>
      </c>
      <c r="F44" s="2" t="s">
        <v>132</v>
      </c>
      <c r="G44" s="2" t="s">
        <v>93</v>
      </c>
      <c r="H44" s="2">
        <v>0</v>
      </c>
      <c r="I44" s="1">
        <v>0</v>
      </c>
      <c r="J44" s="3" t="s">
        <v>15</v>
      </c>
      <c r="K44" s="2" t="str">
        <f>J44*314.33</f>
        <v>0</v>
      </c>
      <c r="L44" s="5"/>
    </row>
    <row r="45" spans="1:12" customHeight="1" ht="105" outlineLevel="3">
      <c r="A45" s="1"/>
      <c r="B45" s="1">
        <v>883858</v>
      </c>
      <c r="C45" s="1" t="s">
        <v>133</v>
      </c>
      <c r="D45" s="1">
        <v>4627132453257</v>
      </c>
      <c r="E45" s="2" t="s">
        <v>134</v>
      </c>
      <c r="F45" s="2" t="s">
        <v>135</v>
      </c>
      <c r="G45" s="2" t="s">
        <v>70</v>
      </c>
      <c r="H45" s="2">
        <v>0</v>
      </c>
      <c r="I45" s="1">
        <v>0</v>
      </c>
      <c r="J45" s="3" t="s">
        <v>15</v>
      </c>
      <c r="K45" s="2" t="str">
        <f>J45*334.98</f>
        <v>0</v>
      </c>
      <c r="L45" s="5"/>
    </row>
    <row r="46" spans="1:12" customHeight="1" ht="105" outlineLevel="3">
      <c r="A46" s="1"/>
      <c r="B46" s="1">
        <v>883859</v>
      </c>
      <c r="C46" s="1" t="s">
        <v>136</v>
      </c>
      <c r="D46" s="1">
        <v>4627132453258</v>
      </c>
      <c r="E46" s="2" t="s">
        <v>137</v>
      </c>
      <c r="F46" s="2" t="s">
        <v>138</v>
      </c>
      <c r="G46" s="2" t="s">
        <v>93</v>
      </c>
      <c r="H46" s="2">
        <v>0</v>
      </c>
      <c r="I46" s="1">
        <v>0</v>
      </c>
      <c r="J46" s="3" t="s">
        <v>15</v>
      </c>
      <c r="K46" s="2" t="str">
        <f>J46*388.28</f>
        <v>0</v>
      </c>
      <c r="L46" s="5"/>
    </row>
    <row r="47" spans="1:12" customHeight="1" ht="105" outlineLevel="3">
      <c r="A47" s="1"/>
      <c r="B47" s="1">
        <v>883860</v>
      </c>
      <c r="C47" s="1" t="s">
        <v>139</v>
      </c>
      <c r="D47" s="1">
        <v>4627132453259</v>
      </c>
      <c r="E47" s="2" t="s">
        <v>140</v>
      </c>
      <c r="F47" s="2" t="s">
        <v>141</v>
      </c>
      <c r="G47" s="2" t="s">
        <v>93</v>
      </c>
      <c r="H47" s="2">
        <v>0</v>
      </c>
      <c r="I47" s="1">
        <v>0</v>
      </c>
      <c r="J47" s="3" t="s">
        <v>15</v>
      </c>
      <c r="K47" s="2" t="str">
        <f>J47*439.90</f>
        <v>0</v>
      </c>
      <c r="L47" s="5"/>
    </row>
    <row r="48" spans="1:12" customHeight="1" ht="105" outlineLevel="3">
      <c r="A48" s="1"/>
      <c r="B48" s="1">
        <v>883861</v>
      </c>
      <c r="C48" s="1" t="s">
        <v>142</v>
      </c>
      <c r="D48" s="1">
        <v>4627132453260</v>
      </c>
      <c r="E48" s="2" t="s">
        <v>143</v>
      </c>
      <c r="F48" s="2" t="s">
        <v>144</v>
      </c>
      <c r="G48" s="2" t="s">
        <v>93</v>
      </c>
      <c r="H48" s="2">
        <v>0</v>
      </c>
      <c r="I48" s="1">
        <v>0</v>
      </c>
      <c r="J48" s="3" t="s">
        <v>15</v>
      </c>
      <c r="K48" s="2" t="str">
        <f>J48*506.13</f>
        <v>0</v>
      </c>
      <c r="L48" s="5"/>
    </row>
    <row r="49" spans="1:12" customHeight="1" ht="105" outlineLevel="3">
      <c r="A49" s="1"/>
      <c r="B49" s="1">
        <v>883862</v>
      </c>
      <c r="C49" s="1" t="s">
        <v>145</v>
      </c>
      <c r="D49" s="1">
        <v>4627132453261</v>
      </c>
      <c r="E49" s="2" t="s">
        <v>146</v>
      </c>
      <c r="F49" s="2" t="s">
        <v>147</v>
      </c>
      <c r="G49" s="2" t="s">
        <v>86</v>
      </c>
      <c r="H49" s="2">
        <v>0</v>
      </c>
      <c r="I49" s="1">
        <v>0</v>
      </c>
      <c r="J49" s="3" t="s">
        <v>15</v>
      </c>
      <c r="K49" s="2" t="str">
        <f>J49*558.93</f>
        <v>0</v>
      </c>
      <c r="L49" s="5"/>
    </row>
    <row r="50" spans="1:12" customHeight="1" ht="105" outlineLevel="3">
      <c r="A50" s="1"/>
      <c r="B50" s="1">
        <v>883863</v>
      </c>
      <c r="C50" s="1" t="s">
        <v>148</v>
      </c>
      <c r="D50" s="1">
        <v>4627132453262</v>
      </c>
      <c r="E50" s="2" t="s">
        <v>149</v>
      </c>
      <c r="F50" s="2" t="s">
        <v>150</v>
      </c>
      <c r="G50" s="2" t="s">
        <v>93</v>
      </c>
      <c r="H50" s="2">
        <v>0</v>
      </c>
      <c r="I50" s="1">
        <v>0</v>
      </c>
      <c r="J50" s="3" t="s">
        <v>15</v>
      </c>
      <c r="K50" s="2" t="str">
        <f>J50*610.53</f>
        <v>0</v>
      </c>
      <c r="L50" s="5"/>
    </row>
    <row r="51" spans="1:12" customHeight="1" ht="105" outlineLevel="3">
      <c r="A51" s="1"/>
      <c r="B51" s="1">
        <v>883864</v>
      </c>
      <c r="C51" s="1" t="s">
        <v>151</v>
      </c>
      <c r="D51" s="1">
        <v>4627132453263</v>
      </c>
      <c r="E51" s="2" t="s">
        <v>152</v>
      </c>
      <c r="F51" s="2" t="s">
        <v>153</v>
      </c>
      <c r="G51" s="2" t="s">
        <v>70</v>
      </c>
      <c r="H51" s="2">
        <v>0</v>
      </c>
      <c r="I51" s="1">
        <v>0</v>
      </c>
      <c r="J51" s="3" t="s">
        <v>15</v>
      </c>
      <c r="K51" s="2" t="str">
        <f>J51*666.38</f>
        <v>0</v>
      </c>
      <c r="L51" s="5"/>
    </row>
    <row r="52" spans="1:12" customHeight="1" ht="105" outlineLevel="3">
      <c r="A52" s="1"/>
      <c r="B52" s="1">
        <v>883865</v>
      </c>
      <c r="C52" s="1" t="s">
        <v>154</v>
      </c>
      <c r="D52" s="1">
        <v>4627132453264</v>
      </c>
      <c r="E52" s="2" t="s">
        <v>155</v>
      </c>
      <c r="F52" s="2" t="s">
        <v>156</v>
      </c>
      <c r="G52" s="2" t="s">
        <v>86</v>
      </c>
      <c r="H52" s="2">
        <v>0</v>
      </c>
      <c r="I52" s="1">
        <v>0</v>
      </c>
      <c r="J52" s="3" t="s">
        <v>15</v>
      </c>
      <c r="K52" s="2" t="str">
        <f>J52*769.60</f>
        <v>0</v>
      </c>
      <c r="L52" s="5"/>
    </row>
    <row r="53" spans="1:12" customHeight="1" ht="105" outlineLevel="3">
      <c r="A53" s="1"/>
      <c r="B53" s="1">
        <v>890559</v>
      </c>
      <c r="C53" s="1" t="s">
        <v>157</v>
      </c>
      <c r="D53" s="1" t="s">
        <v>158</v>
      </c>
      <c r="E53" s="2" t="s">
        <v>159</v>
      </c>
      <c r="F53" s="2" t="s">
        <v>160</v>
      </c>
      <c r="G53" s="2">
        <v>6</v>
      </c>
      <c r="H53" s="2">
        <v>0</v>
      </c>
      <c r="I53" s="1">
        <v>0</v>
      </c>
      <c r="J53" s="3" t="s">
        <v>15</v>
      </c>
      <c r="K53" s="2" t="str">
        <f>J53*86.50</f>
        <v>0</v>
      </c>
      <c r="L53" s="5"/>
    </row>
    <row r="54" spans="1:12" customHeight="1" ht="105" outlineLevel="3">
      <c r="A54" s="1"/>
      <c r="B54" s="1">
        <v>890560</v>
      </c>
      <c r="C54" s="1" t="s">
        <v>161</v>
      </c>
      <c r="D54" s="1" t="s">
        <v>162</v>
      </c>
      <c r="E54" s="2" t="s">
        <v>163</v>
      </c>
      <c r="F54" s="2" t="s">
        <v>164</v>
      </c>
      <c r="G54" s="2" t="s">
        <v>93</v>
      </c>
      <c r="H54" s="2">
        <v>0</v>
      </c>
      <c r="I54" s="1">
        <v>0</v>
      </c>
      <c r="J54" s="3" t="s">
        <v>15</v>
      </c>
      <c r="K54" s="2" t="str">
        <f>J54*221.23</f>
        <v>0</v>
      </c>
      <c r="L54" s="5"/>
    </row>
    <row r="55" spans="1:12" customHeight="1" ht="105" outlineLevel="3">
      <c r="A55" s="1"/>
      <c r="B55" s="1">
        <v>890561</v>
      </c>
      <c r="C55" s="1" t="s">
        <v>165</v>
      </c>
      <c r="D55" s="1" t="s">
        <v>166</v>
      </c>
      <c r="E55" s="2" t="s">
        <v>167</v>
      </c>
      <c r="F55" s="2" t="s">
        <v>168</v>
      </c>
      <c r="G55" s="2">
        <v>3</v>
      </c>
      <c r="H55" s="2">
        <v>0</v>
      </c>
      <c r="I55" s="1">
        <v>0</v>
      </c>
      <c r="J55" s="3" t="s">
        <v>15</v>
      </c>
      <c r="K55" s="2" t="str">
        <f>J55*274.82</f>
        <v>0</v>
      </c>
      <c r="L55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18:K18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2026-01-29T20:18:10+03:00</dcterms:created>
  <dcterms:modified xsi:type="dcterms:W3CDTF">2026-01-29T20:18:10+03:00</dcterms:modified>
  <dc:title>Untitled Spreadsheet</dc:title>
  <dc:description/>
  <dc:subject/>
  <cp:keywords/>
  <cp:category/>
</cp:coreProperties>
</file>