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<sst xmlns="http://schemas.openxmlformats.org/spreadsheetml/2006/main" uniqueCount="223">
  <si>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</si>
  <si>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</si>
  <si>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</si>
  <si>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</si>
  <si>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</si>
  <si>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</si>
  <si>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</si>
  <si>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</si>
  <si>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</si>
  <si>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</si>
  <si>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</si>
  <si>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</si>
  <si>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</si>
  <si>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</si>
  <si>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</si>
  <si>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248.43 руб.</t>
  </si>
  <si>
    <t>шт</t>
  </si>
  <si>
    <t>VER-000884</t>
  </si>
  <si>
    <t>VER67</t>
  </si>
  <si>
    <t>Кран угловой из нерж. стали с керамической кран-буксой 1/2 x 1/2"(100/1пара)</t>
  </si>
  <si>
    <t>396.90 руб.</t>
  </si>
  <si>
    <t>&gt;10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</si>
  <si>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</si>
  <si>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</si>
  <si>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</si>
  <si>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226.38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</si>
  <si>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</si>
  <si>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</si>
  <si>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</si>
  <si>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244.02 руб.</t>
  </si>
  <si>
    <t>VER-000887</t>
  </si>
  <si>
    <t>VER69-C</t>
  </si>
  <si>
    <t>Кран угловой из нерж. стали с отражателем, черный 1/2 x1/2" (100/1шт)</t>
  </si>
  <si>
    <t>205.80 руб.</t>
  </si>
  <si>
    <t>VER-000888</t>
  </si>
  <si>
    <t>VER70-C</t>
  </si>
  <si>
    <t>Кран угловой из нерж. стали с отражателем, черный 1/2 x3/4 " (100/1шт)</t>
  </si>
  <si>
    <t>223.44 руб.</t>
  </si>
  <si>
    <t>VER-000889</t>
  </si>
  <si>
    <t>VER69-L</t>
  </si>
  <si>
    <t>Кран угловой из нерж. стали с отражателем, хром 1/2 x1/2" (100/1шт)</t>
  </si>
  <si>
    <t>199.92 руб.</t>
  </si>
  <si>
    <t>VER-000890</t>
  </si>
  <si>
    <t>VER70-L</t>
  </si>
  <si>
    <t>Кран угловой из нерж. стали с отражателем,  хром 1/2 x3/4 " (100/1шт)</t>
  </si>
  <si>
    <t>217.56 руб.</t>
  </si>
  <si>
    <t>VER-000891</t>
  </si>
  <si>
    <t>VER71</t>
  </si>
  <si>
    <t>Кран угловой из нерж. стали с керамической кран-буксой 1/2 x1/2 " (100/1шт)</t>
  </si>
  <si>
    <t>201.39 руб.</t>
  </si>
  <si>
    <t>VER-000892</t>
  </si>
  <si>
    <t>VER72</t>
  </si>
  <si>
    <t>Кран угловой из нерж. стали с керамической кран-буксой 1/2 x3/4 " (100/1шт)</t>
  </si>
  <si>
    <t>220.50 руб.</t>
  </si>
  <si>
    <t>VER-000893</t>
  </si>
  <si>
    <t>VER73-C</t>
  </si>
  <si>
    <t>Кран угловой из нерж. стали с керамической кран-буксой, черный 1/2 x1/2" (100/1шт)</t>
  </si>
  <si>
    <t>214.62 руб.</t>
  </si>
  <si>
    <t>VER-000894</t>
  </si>
  <si>
    <t>VER74-C</t>
  </si>
  <si>
    <t>Кран угловой из нерж. стали с керамической кран-буксой, черный 1/2 x3/4" (100/1шт)</t>
  </si>
  <si>
    <t>232.26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</si>
  <si>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</si>
  <si>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</si>
  <si>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</si>
  <si>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</si>
  <si>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</si>
  <si>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</si>
  <si>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224.91 руб.</t>
  </si>
  <si>
    <t>VER-001372</t>
  </si>
  <si>
    <t>VER35</t>
  </si>
  <si>
    <t>Вентиль угловой комбинированный для подкючения смесителей, хром 1/2"x3/4"x1/2" (48/1шт)</t>
  </si>
  <si>
    <t>1 048.11 руб.</t>
  </si>
  <si>
    <t>VER-001373</t>
  </si>
  <si>
    <t>VR2030</t>
  </si>
  <si>
    <t>Кран шаровой с фильтром, с шарнирным соединением для смесителя, хром 1/2" (60/1шт)</t>
  </si>
  <si>
    <t>761.46 руб.</t>
  </si>
  <si>
    <t>VER-001575</t>
  </si>
  <si>
    <t>VER36-S</t>
  </si>
  <si>
    <t>Вентиль угловой с отражателем золото 1/2"x1/2" (120/1шт)</t>
  </si>
  <si>
    <t>673.26 руб.</t>
  </si>
  <si>
    <t>VER-001576</t>
  </si>
  <si>
    <t>VER36-G</t>
  </si>
  <si>
    <t>Вентиль угловой с отражателем графит 1/2"x1/2" (120/1шт)</t>
  </si>
  <si>
    <t>657.09 руб.</t>
  </si>
  <si>
    <t>ZAP-210001</t>
  </si>
  <si>
    <t>VER343</t>
  </si>
  <si>
    <t>кран шар. для подкл. стиральных приборов 1/2"х3/4"х1/2" (VER343) никель(10/80шт)</t>
  </si>
  <si>
    <t>352.80 руб.</t>
  </si>
  <si>
    <t>&gt;100</t>
  </si>
  <si>
    <t>ZAP-210002</t>
  </si>
  <si>
    <t>VER33</t>
  </si>
  <si>
    <t>кран шар. угловой мат.хром для подкл. с/т приборов с отраж. 1/2"х1/2" (20/80шт)</t>
  </si>
  <si>
    <t>388.08 руб.</t>
  </si>
  <si>
    <t>ZAP-210003</t>
  </si>
  <si>
    <t>VER34</t>
  </si>
  <si>
    <t>кран шар. угловой мат.хром для подкл. с/т приборов с отраж. 1/2"х3/4" (15/60шт)</t>
  </si>
  <si>
    <t>414.54 руб.</t>
  </si>
  <si>
    <t>ZAP-210004</t>
  </si>
  <si>
    <t>VER45</t>
  </si>
  <si>
    <t>кран шар. угловой хром для подкл. с/т приборов с отраж. 1/2"х1/2" (1/100шт)</t>
  </si>
  <si>
    <t>301.35 руб.</t>
  </si>
  <si>
    <t>ZAP-210005</t>
  </si>
  <si>
    <t>VER46</t>
  </si>
  <si>
    <t>кран шар. угловой хром для подкл. с/т приборов с отраж. 1/2"х3/4" (1/100шт)</t>
  </si>
  <si>
    <t>311.64 руб.</t>
  </si>
  <si>
    <t>ZAP-210006</t>
  </si>
  <si>
    <t>VER36</t>
  </si>
  <si>
    <t>кран шар. угловой хром для подкл. с/т приборов с отраж. 1/2"х1/2" (1/100шт) декор.</t>
  </si>
  <si>
    <t>549.78 руб.</t>
  </si>
  <si>
    <t>ZAP-210007</t>
  </si>
  <si>
    <t>VER39</t>
  </si>
  <si>
    <t>кран шар. угловой хром для подкл. с/т приборов с отраж. 1/2"х3/4" (1/100шт) декор.</t>
  </si>
  <si>
    <t>576.24 руб.</t>
  </si>
  <si>
    <t>ZAP-210008</t>
  </si>
  <si>
    <t>VER37</t>
  </si>
  <si>
    <t>кран шар. угловой хром для подкл. с/т приборов с отраж. 1/2"х1/2" (1/100шт) декор. ручка</t>
  </si>
  <si>
    <t>464.52 руб.</t>
  </si>
  <si>
    <t>ZAP-210009</t>
  </si>
  <si>
    <t>VER40</t>
  </si>
  <si>
    <t>кран шар. угловой хром для подкл. с/т приборов с отраж. 1/2"х3/4" (1/100шт) декор. ручка</t>
  </si>
  <si>
    <t>495.39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</si>
  <si>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</si>
  <si>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</si>
  <si>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</si>
  <si>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589.47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</si>
  <si>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</si>
  <si>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</si>
  <si>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</si>
  <si>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646.80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</si>
  <si>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</si>
  <si>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</si>
  <si>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</si>
  <si>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1 115.73 руб.</t>
  </si>
  <si>
    <t>ZAP-210013</t>
  </si>
  <si>
    <t>VP47</t>
  </si>
  <si>
    <t>995.19 руб.</t>
  </si>
  <si>
    <t>ZAP-210014</t>
  </si>
  <si>
    <t>VR170</t>
  </si>
  <si>
    <t>кран шар. мини 1/2" вн-вн (25/100шт)</t>
  </si>
  <si>
    <t>355.74 руб.</t>
  </si>
  <si>
    <t>&gt;50</t>
  </si>
  <si>
    <t>ZAP-210015</t>
  </si>
  <si>
    <t>VR171</t>
  </si>
  <si>
    <t>кран шар. мини 1/2" вн-нар (18/100шт)</t>
  </si>
  <si>
    <t>338.10 руб.</t>
  </si>
  <si>
    <t>ZAP-210016</t>
  </si>
  <si>
    <t>VR172</t>
  </si>
  <si>
    <t>кран шар. мини 1/2" нар-нар (18/100шт)</t>
  </si>
  <si>
    <t>333.69 руб.</t>
  </si>
  <si>
    <t>&gt;25</t>
  </si>
  <si>
    <t>ZAP-210017</t>
  </si>
  <si>
    <t>VER343X</t>
  </si>
  <si>
    <t>кран шар. для подкл. стиральных приборов в блистере 1/2"х3/4"х1/2" ХРОМ  (10/120шт)</t>
  </si>
  <si>
    <t>429.24 руб.</t>
  </si>
  <si>
    <t>ZAP-210018</t>
  </si>
  <si>
    <t>GL182</t>
  </si>
  <si>
    <t>кран тройник для трубки фильтра 1/2" VR (2шт в упаковке)  (2/60шт)</t>
  </si>
  <si>
    <t>326.34 руб.</t>
  </si>
  <si>
    <t>ZAP-210020</t>
  </si>
  <si>
    <t>VRFF3</t>
  </si>
  <si>
    <t>кран шар. мини хром 1/2" вн-вн (10/200шт)</t>
  </si>
  <si>
    <t>351.33 руб.</t>
  </si>
  <si>
    <t>ZAP-210021</t>
  </si>
  <si>
    <t>VRFH3</t>
  </si>
  <si>
    <t>кран шар. мини хром 1/2" вн-нар (10/200шт)</t>
  </si>
  <si>
    <t>364.56 руб.</t>
  </si>
  <si>
    <t>ZAP-210022</t>
  </si>
  <si>
    <t>VRHH3</t>
  </si>
  <si>
    <t>кран шар. мини хром 1/2" нар-нар (10/200шт)</t>
  </si>
  <si>
    <t>ZAP-210023</t>
  </si>
  <si>
    <t>VER52</t>
  </si>
  <si>
    <t>вентиль хром для подкл. стиральных приборов 1/2"х3/4"х1/2" (1/120шт)</t>
  </si>
  <si>
    <t>501.27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</si>
  <si>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</si>
  <si>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</si>
  <si>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</si>
  <si>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</si>
  <si>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</si>
  <si>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</si>
  <si>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373.38 руб.</t>
  </si>
  <si>
    <t>ZAP-210026</t>
  </si>
  <si>
    <t>VER56</t>
  </si>
  <si>
    <t>Кран-цанга угловой хромированный 1/2 х3/8 х10мм  VIEIR  хром(120/1шт)</t>
  </si>
  <si>
    <t>383.67 руб.</t>
  </si>
  <si>
    <t>ZAP-210027</t>
  </si>
  <si>
    <t>VER57</t>
  </si>
  <si>
    <t>Венитиль угловой хромированный 1/2 х1/2   VIEIR  хром(120/1шт)</t>
  </si>
  <si>
    <t>342.51 руб.</t>
  </si>
  <si>
    <t>ZAP-210028</t>
  </si>
  <si>
    <t>VER58</t>
  </si>
  <si>
    <t>Венитиль угловой хромированный 1/2 х3/4   VIEIR  хром(120/1шт)</t>
  </si>
  <si>
    <t>360.15 руб.</t>
  </si>
  <si>
    <t>ZAP-210029</t>
  </si>
  <si>
    <t>VER59</t>
  </si>
  <si>
    <t>Венитиль-цанга угловой хромированный 1/2 х3/8 х10мм  VIEIR  хром(120/1шт)</t>
  </si>
  <si>
    <t>382.20 руб.</t>
  </si>
  <si>
    <t>ZAP-210030</t>
  </si>
  <si>
    <t>GZR33</t>
  </si>
  <si>
    <t>Угловой кран   1/2 -1/2  LUX Ganzer  хром (60/1шт)</t>
  </si>
  <si>
    <t>ZAP-210031</t>
  </si>
  <si>
    <t>GZR34</t>
  </si>
  <si>
    <t>Угловой кран   1/2 -3/4  LUX Ganzer  хром (60/1шт)</t>
  </si>
  <si>
    <t>448.35 руб.</t>
  </si>
  <si>
    <t>ZAP-210034</t>
  </si>
  <si>
    <t>GZRL33</t>
  </si>
  <si>
    <t>Угловой кран   1/2 -1/2  VER-PRO мат. хром   (100/1шт)</t>
  </si>
  <si>
    <t>524.79 руб.</t>
  </si>
  <si>
    <t>ZAP-210035</t>
  </si>
  <si>
    <t>GZRL34</t>
  </si>
  <si>
    <t>Угловой кран   1/2 -3/4   VER-PRO мат. хром  LUX (100шт)</t>
  </si>
  <si>
    <t>482.16 руб.</t>
  </si>
  <si>
    <t>ZAP-210036</t>
  </si>
  <si>
    <t>GZRL343</t>
  </si>
  <si>
    <t>Угловой кран   3-х.проход.для стир-машины   VER-PRO мат. хром  LUX (100шт)</t>
  </si>
  <si>
    <t>407.19 руб.</t>
  </si>
  <si>
    <t>ZAP-210040</t>
  </si>
  <si>
    <t>VER36-F</t>
  </si>
  <si>
    <t>Кран угловой с отражателем1/2"x1/2" БЕЛЫЙ"ViEiR" (120/1шт)</t>
  </si>
  <si>
    <t>649.74 руб.</t>
  </si>
  <si>
    <t>ZAP-210041</t>
  </si>
  <si>
    <t>VER36-С</t>
  </si>
  <si>
    <t>Кран угловой с отражателем1/2"x1/2" ЧЕРНЫЙ"ViEiR" (120/1шт)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</si>
</sst>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48370ae_37a8_11ef_a5e9_047c1617b143_64c8bb69_5a46_11f0_a775_047c1617b1431.jpeg"/><Relationship Id="rId2" Type="http://schemas.openxmlformats.org/officeDocument/2006/relationships/image" Target="../media/c48370b0_37a8_11ef_a5e9_047c1617b143_64c8bb6a_5a46_11f0_a775_047c1617b1432.jpeg"/><Relationship Id="rId3" Type="http://schemas.openxmlformats.org/officeDocument/2006/relationships/image" Target="../media/c48370b2_37a8_11ef_a5e9_047c1617b143_64c8bb6c_5a46_11f0_a775_047c1617b1433.jpeg"/><Relationship Id="rId4" Type="http://schemas.openxmlformats.org/officeDocument/2006/relationships/image" Target="../media/c48370b4_37a8_11ef_a5e9_047c1617b143_64c8bb77_5a46_11f0_a775_047c1617b1434.jpeg"/><Relationship Id="rId5" Type="http://schemas.openxmlformats.org/officeDocument/2006/relationships/image" Target="../media/c48370b6_37a8_11ef_a5e9_047c1617b143_64c8bb6d_5a46_11f0_a775_047c1617b1435.jpeg"/><Relationship Id="rId6" Type="http://schemas.openxmlformats.org/officeDocument/2006/relationships/image" Target="../media/c48370b8_37a8_11ef_a5e9_047c1617b143_64c8bb6f_5a46_11f0_a775_047c1617b1436.jpeg"/><Relationship Id="rId7" Type="http://schemas.openxmlformats.org/officeDocument/2006/relationships/image" Target="../media/c48370ba_37a8_11ef_a5e9_047c1617b143_64c8bb6e_5a46_11f0_a775_047c1617b1437.jpeg"/><Relationship Id="rId8" Type="http://schemas.openxmlformats.org/officeDocument/2006/relationships/image" Target="../media/c48370bc_37a8_11ef_a5e9_047c1617b143_64c8bb70_5a46_11f0_a775_047c1617b1438.jpeg"/><Relationship Id="rId9" Type="http://schemas.openxmlformats.org/officeDocument/2006/relationships/image" Target="../media/c48370be_37a8_11ef_a5e9_047c1617b143_64c8bb71_5a46_11f0_a775_047c1617b1439.jpeg"/><Relationship Id="rId10" Type="http://schemas.openxmlformats.org/officeDocument/2006/relationships/image" Target="../media/c48370c0_37a8_11ef_a5e9_047c1617b143_64c8bb72_5a46_11f0_a775_047c1617b14310.jpeg"/><Relationship Id="rId11" Type="http://schemas.openxmlformats.org/officeDocument/2006/relationships/image" Target="../media/1f13c3ab_37d2_11ef_a5e9_047c1617b143_64c8bb73_5a46_11f0_a775_047c1617b14311.jpeg"/><Relationship Id="rId12" Type="http://schemas.openxmlformats.org/officeDocument/2006/relationships/image" Target="../media/1f13c3ad_37d2_11ef_a5e9_047c1617b143_64c8bb75_5a46_11f0_a775_047c1617b14312.jpeg"/><Relationship Id="rId13" Type="http://schemas.openxmlformats.org/officeDocument/2006/relationships/image" Target="../media/1f13c3af_37d2_11ef_a5e9_047c1617b143_64c8bb74_5a46_11f0_a775_047c1617b14313.jpeg"/><Relationship Id="rId14" Type="http://schemas.openxmlformats.org/officeDocument/2006/relationships/image" Target="../media/1f13c3b1_37d2_11ef_a5e9_047c1617b143_64c8bb76_5a46_11f0_a775_047c1617b14314.jpeg"/><Relationship Id="rId15" Type="http://schemas.openxmlformats.org/officeDocument/2006/relationships/image" Target="../media/9182be04_eeb6_11ef_a6dd_047c1617b143_781c640c_5a46_11f0_a775_047c1617b14315.jpeg"/><Relationship Id="rId16" Type="http://schemas.openxmlformats.org/officeDocument/2006/relationships/image" Target="../media/9182be06_eeb6_11ef_a6dd_047c1617b143_21d4f5ac_793a_11f0_a79f_047c1617b14316.jpeg"/><Relationship Id="rId17" Type="http://schemas.openxmlformats.org/officeDocument/2006/relationships/image" Target="../media/cba617b6_7e57_11f0_a7a6_047c1617b143_ab7d8f98_d05b_11f0_a810_047c1617b14317.jpeg"/><Relationship Id="rId18" Type="http://schemas.openxmlformats.org/officeDocument/2006/relationships/image" Target="../media/cba617b8_7e57_11f0_a7a6_047c1617b143_ab7d8f97_d05b_11f0_a810_047c1617b14318.jpeg"/><Relationship Id="rId19" Type="http://schemas.openxmlformats.org/officeDocument/2006/relationships/image" Target="../media/370cf619_86a5_11e9_8101_003048fd731b_365b9b59_0312_11ef_a5a4_047c1617b14319.jpeg"/><Relationship Id="rId20" Type="http://schemas.openxmlformats.org/officeDocument/2006/relationships/image" Target="../media/370cf61d_86a5_11e9_8101_003048fd731b_365b9b57_0312_11ef_a5a4_047c1617b14320.jpeg"/><Relationship Id="rId21" Type="http://schemas.openxmlformats.org/officeDocument/2006/relationships/image" Target="../media/370cf621_86a5_11e9_8101_003048fd731b_365b9b58_0312_11ef_a5a4_047c1617b14321.jpeg"/><Relationship Id="rId22" Type="http://schemas.openxmlformats.org/officeDocument/2006/relationships/image" Target="../media/370cf625_86a5_11e9_8101_003048fd731b_365b9b65_0312_11ef_a5a4_047c1617b14322.jpeg"/><Relationship Id="rId23" Type="http://schemas.openxmlformats.org/officeDocument/2006/relationships/image" Target="../media/370cf629_86a5_11e9_8101_003048fd731b_365b9b66_0312_11ef_a5a4_047c1617b14323.jpeg"/><Relationship Id="rId24" Type="http://schemas.openxmlformats.org/officeDocument/2006/relationships/image" Target="../media/370cf62d_86a5_11e9_8101_003048fd731b_365b9b5b_0312_11ef_a5a4_047c1617b14324.jpeg"/><Relationship Id="rId25" Type="http://schemas.openxmlformats.org/officeDocument/2006/relationships/image" Target="../media/370cf631_86a5_11e9_8101_003048fd731b_365b9b62_0312_11ef_a5a4_047c1617b14325.jpeg"/><Relationship Id="rId26" Type="http://schemas.openxmlformats.org/officeDocument/2006/relationships/image" Target="../media/370cf635_86a5_11e9_8101_003048fd731b_365b9b60_0312_11ef_a5a4_047c1617b14326.jpeg"/><Relationship Id="rId27" Type="http://schemas.openxmlformats.org/officeDocument/2006/relationships/image" Target="../media/370cf639_86a5_11e9_8101_003048fd731b_365b9b63_0312_11ef_a5a4_047c1617b14327.jpeg"/><Relationship Id="rId28" Type="http://schemas.openxmlformats.org/officeDocument/2006/relationships/image" Target="../media/370cf63d_86a5_11e9_8101_003048fd731b_365b9b61_0312_11ef_a5a4_047c1617b14328.jpeg"/><Relationship Id="rId29" Type="http://schemas.openxmlformats.org/officeDocument/2006/relationships/image" Target="../media/370cf641_86a5_11e9_8101_003048fd731b_365b9b64_0312_11ef_a5a4_047c1617b14329.jpeg"/><Relationship Id="rId30" Type="http://schemas.openxmlformats.org/officeDocument/2006/relationships/image" Target="../media/370cf645_86a5_11e9_8101_003048fd731b_365b9b75_0312_11ef_a5a4_047c1617b14330.jpeg"/><Relationship Id="rId31" Type="http://schemas.openxmlformats.org/officeDocument/2006/relationships/image" Target="../media/370cf649_86a5_11e9_8101_003048fd731b_365b9b73_0312_11ef_a5a4_047c1617b14331.jpeg"/><Relationship Id="rId32" Type="http://schemas.openxmlformats.org/officeDocument/2006/relationships/image" Target="../media/370cf64d_86a5_11e9_8101_003048fd731b_365b9b77_0312_11ef_a5a4_047c1617b14332.jpeg"/><Relationship Id="rId33" Type="http://schemas.openxmlformats.org/officeDocument/2006/relationships/image" Target="../media/370cf651_86a5_11e9_8101_003048fd731b_14e1e0a3_f93d_11ef_a6ea_047c1617b14333.jpeg"/><Relationship Id="rId34" Type="http://schemas.openxmlformats.org/officeDocument/2006/relationships/image" Target="../media/370cf655_86a5_11e9_8101_003048fd731b_365b9b79_0312_11ef_a5a4_047c1617b14334.jpeg"/><Relationship Id="rId35" Type="http://schemas.openxmlformats.org/officeDocument/2006/relationships/image" Target="../media/e08c3416_c253_11e9_8107_003048fd731b_365b9b5a_0312_11ef_a5a4_047c1617b14335.jpeg"/><Relationship Id="rId36" Type="http://schemas.openxmlformats.org/officeDocument/2006/relationships/image" Target="../media/c5d91162_d921_11e9_8109_003048fd731b_365b9b52_0312_11ef_a5a4_047c1617b14336.jpeg"/><Relationship Id="rId37" Type="http://schemas.openxmlformats.org/officeDocument/2006/relationships/image" Target="../media/3e1e3573_f95c_11e9_810b_003048fd731b_365b9b7a_0312_11ef_a5a4_047c1617b14337.jpeg"/><Relationship Id="rId38" Type="http://schemas.openxmlformats.org/officeDocument/2006/relationships/image" Target="../media/3e1e3575_f95c_11e9_810b_003048fd731b_365b9b7b_0312_11ef_a5a4_047c1617b14338.jpeg"/><Relationship Id="rId39" Type="http://schemas.openxmlformats.org/officeDocument/2006/relationships/image" Target="../media/3e1e3577_f95c_11e9_810b_003048fd731b_365b9b7c_0312_11ef_a5a4_047c1617b14339.jpeg"/><Relationship Id="rId40" Type="http://schemas.openxmlformats.org/officeDocument/2006/relationships/image" Target="../media/dab7a679_3767_11ea_810f_003048fd731b_ac993cf6_476f_11ea_810f_003048fd731b40.jpeg"/><Relationship Id="rId41" Type="http://schemas.openxmlformats.org/officeDocument/2006/relationships/image" Target="../media/4e6eaa1a_5f90_11eb_822d_003048fd731b_365b9b67_0312_11ef_a5a4_047c1617b14341.jpeg"/><Relationship Id="rId42" Type="http://schemas.openxmlformats.org/officeDocument/2006/relationships/image" Target="../media/4e6eaa1c_5f90_11eb_822d_003048fd731b_365b9b69_0312_11ef_a5a4_047c1617b14342.jpeg"/><Relationship Id="rId43" Type="http://schemas.openxmlformats.org/officeDocument/2006/relationships/image" Target="../media/4e6eaa1e_5f90_11eb_822d_003048fd731b_365b9b6b_0312_11ef_a5a4_047c1617b14343.jpeg"/><Relationship Id="rId44" Type="http://schemas.openxmlformats.org/officeDocument/2006/relationships/image" Target="../media/4e6eaa20_5f90_11eb_822d_003048fd731b_365b9b6d_0312_11ef_a5a4_047c1617b14344.jpeg"/><Relationship Id="rId45" Type="http://schemas.openxmlformats.org/officeDocument/2006/relationships/image" Target="../media/4e6eaa22_5f90_11eb_822d_003048fd731b_365b9b6f_0312_11ef_a5a4_047c1617b14345.jpeg"/><Relationship Id="rId46" Type="http://schemas.openxmlformats.org/officeDocument/2006/relationships/image" Target="../media/4e6eaa24_5f90_11eb_822d_003048fd731b_365b9b71_0312_11ef_a5a4_047c1617b14346.jpeg"/><Relationship Id="rId47" Type="http://schemas.openxmlformats.org/officeDocument/2006/relationships/image" Target="../media/4e6eaa26_5f90_11eb_822d_003048fd731b_75c20b85_dc7f_11ef_a6c6_047c1617b14347.jpeg"/><Relationship Id="rId48" Type="http://schemas.openxmlformats.org/officeDocument/2006/relationships/image" Target="../media/4e6eaa28_5f90_11eb_822d_003048fd731b_75c20b86_dc7f_11ef_a6c6_047c1617b14348.jpeg"/><Relationship Id="rId49" Type="http://schemas.openxmlformats.org/officeDocument/2006/relationships/image" Target="../media/1fcb309c_5f91_11eb_822d_003048fd731b_75c20b87_dc7f_11ef_a6c6_047c1617b14349.jpeg"/><Relationship Id="rId50" Type="http://schemas.openxmlformats.org/officeDocument/2006/relationships/image" Target="../media/1fcb309e_5f91_11eb_822d_003048fd731b_75c20b88_dc7f_11ef_a6c6_047c1617b14350.jpeg"/><Relationship Id="rId51" Type="http://schemas.openxmlformats.org/officeDocument/2006/relationships/image" Target="../media/1fcb30a0_5f91_11eb_822d_003048fd731b_75c20b89_dc7f_11ef_a6c6_047c1617b14351.jpeg"/><Relationship Id="rId52" Type="http://schemas.openxmlformats.org/officeDocument/2006/relationships/image" Target="../media/f0931140_0c72_11ec_8321_003048fd731b_365b9b5c_0312_11ef_a5a4_047c1617b14352.jpeg"/><Relationship Id="rId53" Type="http://schemas.openxmlformats.org/officeDocument/2006/relationships/image" Target="../media/f0931142_0c72_11ec_8321_003048fd731b_365b9b5e_0312_11ef_a5a4_047c1617b1435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884637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8</v>
      </c>
      <c r="H4" s="2">
        <v>0</v>
      </c>
      <c r="I4" s="1">
        <v>0</v>
      </c>
      <c r="J4" s="3" t="s">
        <v>16</v>
      </c>
      <c r="K4" s="2" t="str">
        <f>J4*248.43</f>
        <v>0</v>
      </c>
      <c r="L4" s="5"/>
    </row>
    <row r="5" spans="1:12" customHeight="1" ht="105" outlineLevel="3">
      <c r="A5" s="1"/>
      <c r="B5" s="1">
        <v>884638</v>
      </c>
      <c r="C5" s="1" t="s">
        <v>17</v>
      </c>
      <c r="D5" s="1" t="s">
        <v>18</v>
      </c>
      <c r="E5" s="2" t="s">
        <v>19</v>
      </c>
      <c r="F5" s="2" t="s">
        <v>20</v>
      </c>
      <c r="G5" s="2" t="s">
        <v>21</v>
      </c>
      <c r="H5" s="2">
        <v>0</v>
      </c>
      <c r="I5" s="1">
        <v>0</v>
      </c>
      <c r="J5" s="3" t="s">
        <v>16</v>
      </c>
      <c r="K5" s="2" t="str">
        <f>J5*396.90</f>
        <v>0</v>
      </c>
      <c r="L5" s="5"/>
    </row>
    <row r="6" spans="1:12" customHeight="1" ht="105" outlineLevel="3">
      <c r="A6" s="1"/>
      <c r="B6" s="1">
        <v>884639</v>
      </c>
      <c r="C6" s="1" t="s">
        <v>22</v>
      </c>
      <c r="D6" s="1" t="s">
        <v>23</v>
      </c>
      <c r="E6" s="2" t="s">
        <v>24</v>
      </c>
      <c r="F6" s="2" t="s">
        <v>25</v>
      </c>
      <c r="G6" s="2">
        <v>9</v>
      </c>
      <c r="H6" s="2">
        <v>0</v>
      </c>
      <c r="I6" s="1">
        <v>0</v>
      </c>
      <c r="J6" s="3" t="s">
        <v>16</v>
      </c>
      <c r="K6" s="2" t="str">
        <f>J6*226.38</f>
        <v>0</v>
      </c>
      <c r="L6" s="5"/>
    </row>
    <row r="7" spans="1:12" customHeight="1" ht="105" outlineLevel="3">
      <c r="A7" s="1"/>
      <c r="B7" s="1">
        <v>884640</v>
      </c>
      <c r="C7" s="1" t="s">
        <v>26</v>
      </c>
      <c r="D7" s="1" t="s">
        <v>27</v>
      </c>
      <c r="E7" s="2" t="s">
        <v>28</v>
      </c>
      <c r="F7" s="2" t="s">
        <v>29</v>
      </c>
      <c r="G7" s="2">
        <v>9</v>
      </c>
      <c r="H7" s="2">
        <v>0</v>
      </c>
      <c r="I7" s="1">
        <v>0</v>
      </c>
      <c r="J7" s="3" t="s">
        <v>16</v>
      </c>
      <c r="K7" s="2" t="str">
        <f>J7*244.02</f>
        <v>0</v>
      </c>
      <c r="L7" s="5"/>
    </row>
    <row r="8" spans="1:12" customHeight="1" ht="105" outlineLevel="3">
      <c r="A8" s="1"/>
      <c r="B8" s="1">
        <v>884641</v>
      </c>
      <c r="C8" s="1" t="s">
        <v>30</v>
      </c>
      <c r="D8" s="1" t="s">
        <v>31</v>
      </c>
      <c r="E8" s="2" t="s">
        <v>32</v>
      </c>
      <c r="F8" s="2" t="s">
        <v>33</v>
      </c>
      <c r="G8" s="2">
        <v>7</v>
      </c>
      <c r="H8" s="2">
        <v>0</v>
      </c>
      <c r="I8" s="1">
        <v>0</v>
      </c>
      <c r="J8" s="3" t="s">
        <v>16</v>
      </c>
      <c r="K8" s="2" t="str">
        <f>J8*205.80</f>
        <v>0</v>
      </c>
      <c r="L8" s="5"/>
    </row>
    <row r="9" spans="1:12" customHeight="1" ht="105" outlineLevel="3">
      <c r="A9" s="1"/>
      <c r="B9" s="1">
        <v>884642</v>
      </c>
      <c r="C9" s="1" t="s">
        <v>34</v>
      </c>
      <c r="D9" s="1" t="s">
        <v>35</v>
      </c>
      <c r="E9" s="2" t="s">
        <v>36</v>
      </c>
      <c r="F9" s="2" t="s">
        <v>37</v>
      </c>
      <c r="G9" s="2">
        <v>10</v>
      </c>
      <c r="H9" s="2">
        <v>0</v>
      </c>
      <c r="I9" s="1">
        <v>0</v>
      </c>
      <c r="J9" s="3" t="s">
        <v>16</v>
      </c>
      <c r="K9" s="2" t="str">
        <f>J9*223.44</f>
        <v>0</v>
      </c>
      <c r="L9" s="5"/>
    </row>
    <row r="10" spans="1:12" customHeight="1" ht="105" outlineLevel="3">
      <c r="A10" s="1"/>
      <c r="B10" s="1">
        <v>884643</v>
      </c>
      <c r="C10" s="1" t="s">
        <v>38</v>
      </c>
      <c r="D10" s="1" t="s">
        <v>39</v>
      </c>
      <c r="E10" s="2" t="s">
        <v>40</v>
      </c>
      <c r="F10" s="2" t="s">
        <v>41</v>
      </c>
      <c r="G10" s="2">
        <v>0</v>
      </c>
      <c r="H10" s="2">
        <v>0</v>
      </c>
      <c r="I10" s="1">
        <v>0</v>
      </c>
      <c r="J10" s="3" t="s">
        <v>16</v>
      </c>
      <c r="K10" s="2" t="str">
        <f>J10*199.92</f>
        <v>0</v>
      </c>
      <c r="L10" s="5"/>
    </row>
    <row r="11" spans="1:12" customHeight="1" ht="105" outlineLevel="3">
      <c r="A11" s="1"/>
      <c r="B11" s="1">
        <v>884644</v>
      </c>
      <c r="C11" s="1" t="s">
        <v>42</v>
      </c>
      <c r="D11" s="1" t="s">
        <v>43</v>
      </c>
      <c r="E11" s="2" t="s">
        <v>44</v>
      </c>
      <c r="F11" s="2" t="s">
        <v>45</v>
      </c>
      <c r="G11" s="2" t="s">
        <v>21</v>
      </c>
      <c r="H11" s="2">
        <v>0</v>
      </c>
      <c r="I11" s="1">
        <v>0</v>
      </c>
      <c r="J11" s="3" t="s">
        <v>16</v>
      </c>
      <c r="K11" s="2" t="str">
        <f>J11*217.56</f>
        <v>0</v>
      </c>
      <c r="L11" s="5"/>
    </row>
    <row r="12" spans="1:12" customHeight="1" ht="105" outlineLevel="3">
      <c r="A12" s="1"/>
      <c r="B12" s="1">
        <v>884645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9</v>
      </c>
      <c r="H12" s="2">
        <v>0</v>
      </c>
      <c r="I12" s="1">
        <v>0</v>
      </c>
      <c r="J12" s="3" t="s">
        <v>16</v>
      </c>
      <c r="K12" s="2" t="str">
        <f>J12*201.39</f>
        <v>0</v>
      </c>
      <c r="L12" s="5"/>
    </row>
    <row r="13" spans="1:12" customHeight="1" ht="105" outlineLevel="3">
      <c r="A13" s="1"/>
      <c r="B13" s="1">
        <v>884646</v>
      </c>
      <c r="C13" s="1" t="s">
        <v>50</v>
      </c>
      <c r="D13" s="1" t="s">
        <v>51</v>
      </c>
      <c r="E13" s="2" t="s">
        <v>52</v>
      </c>
      <c r="F13" s="2" t="s">
        <v>53</v>
      </c>
      <c r="G13" s="2" t="s">
        <v>21</v>
      </c>
      <c r="H13" s="2">
        <v>0</v>
      </c>
      <c r="I13" s="1">
        <v>0</v>
      </c>
      <c r="J13" s="3" t="s">
        <v>16</v>
      </c>
      <c r="K13" s="2" t="str">
        <f>J13*220.50</f>
        <v>0</v>
      </c>
      <c r="L13" s="5"/>
    </row>
    <row r="14" spans="1:12" customHeight="1" ht="105" outlineLevel="3">
      <c r="A14" s="1"/>
      <c r="B14" s="1">
        <v>884647</v>
      </c>
      <c r="C14" s="1" t="s">
        <v>54</v>
      </c>
      <c r="D14" s="1" t="s">
        <v>55</v>
      </c>
      <c r="E14" s="2" t="s">
        <v>56</v>
      </c>
      <c r="F14" s="2" t="s">
        <v>57</v>
      </c>
      <c r="G14" s="2" t="s">
        <v>21</v>
      </c>
      <c r="H14" s="2">
        <v>0</v>
      </c>
      <c r="I14" s="1">
        <v>0</v>
      </c>
      <c r="J14" s="3" t="s">
        <v>16</v>
      </c>
      <c r="K14" s="2" t="str">
        <f>J14*214.62</f>
        <v>0</v>
      </c>
      <c r="L14" s="5"/>
    </row>
    <row r="15" spans="1:12" customHeight="1" ht="105" outlineLevel="3">
      <c r="A15" s="1"/>
      <c r="B15" s="1">
        <v>884648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10</v>
      </c>
      <c r="H15" s="2">
        <v>0</v>
      </c>
      <c r="I15" s="1">
        <v>0</v>
      </c>
      <c r="J15" s="3" t="s">
        <v>16</v>
      </c>
      <c r="K15" s="2" t="str">
        <f>J15*232.26</f>
        <v>0</v>
      </c>
      <c r="L15" s="5"/>
    </row>
    <row r="16" spans="1:12" customHeight="1" ht="105" outlineLevel="3">
      <c r="A16" s="1"/>
      <c r="B16" s="1">
        <v>884649</v>
      </c>
      <c r="C16" s="1" t="s">
        <v>62</v>
      </c>
      <c r="D16" s="1" t="s">
        <v>63</v>
      </c>
      <c r="E16" s="2" t="s">
        <v>64</v>
      </c>
      <c r="F16" s="2" t="s">
        <v>33</v>
      </c>
      <c r="G16" s="2" t="s">
        <v>21</v>
      </c>
      <c r="H16" s="2">
        <v>0</v>
      </c>
      <c r="I16" s="1">
        <v>0</v>
      </c>
      <c r="J16" s="3" t="s">
        <v>16</v>
      </c>
      <c r="K16" s="2" t="str">
        <f>J16*205.80</f>
        <v>0</v>
      </c>
      <c r="L16" s="5"/>
    </row>
    <row r="17" spans="1:12" customHeight="1" ht="105" outlineLevel="3">
      <c r="A17" s="1"/>
      <c r="B17" s="1">
        <v>884650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16</v>
      </c>
      <c r="K17" s="2" t="str">
        <f>J17*224.91</f>
        <v>0</v>
      </c>
      <c r="L17" s="5"/>
    </row>
    <row r="18" spans="1:12" customHeight="1" ht="105" outlineLevel="3">
      <c r="A18" s="1"/>
      <c r="B18" s="1">
        <v>955704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J18*1048.11</f>
        <v>0</v>
      </c>
      <c r="L18" s="5"/>
    </row>
    <row r="19" spans="1:12" customHeight="1" ht="105" outlineLevel="3">
      <c r="A19" s="1"/>
      <c r="B19" s="1">
        <v>955705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16</v>
      </c>
      <c r="K19" s="2" t="str">
        <f>J19*761.46</f>
        <v>0</v>
      </c>
      <c r="L19" s="5"/>
    </row>
    <row r="20" spans="1:12" customHeight="1" ht="105" outlineLevel="3">
      <c r="A20" s="1"/>
      <c r="B20" s="1">
        <v>955726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9</v>
      </c>
      <c r="H20" s="2">
        <v>0</v>
      </c>
      <c r="I20" s="1">
        <v>0</v>
      </c>
      <c r="J20" s="3" t="s">
        <v>16</v>
      </c>
      <c r="K20" s="2" t="str">
        <f>J20*673.26</f>
        <v>0</v>
      </c>
      <c r="L20" s="5"/>
    </row>
    <row r="21" spans="1:12" customHeight="1" ht="105" outlineLevel="3">
      <c r="A21" s="1"/>
      <c r="B21" s="1">
        <v>955727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9</v>
      </c>
      <c r="H21" s="2">
        <v>0</v>
      </c>
      <c r="I21" s="1">
        <v>0</v>
      </c>
      <c r="J21" s="3" t="s">
        <v>16</v>
      </c>
      <c r="K21" s="2" t="str">
        <f>J21*657.09</f>
        <v>0</v>
      </c>
      <c r="L21" s="5"/>
    </row>
    <row r="22" spans="1:12" customHeight="1" ht="105" outlineLevel="3">
      <c r="A22" s="1"/>
      <c r="B22" s="1">
        <v>810797</v>
      </c>
      <c r="C22" s="1" t="s">
        <v>85</v>
      </c>
      <c r="D22" s="1" t="s">
        <v>86</v>
      </c>
      <c r="E22" s="2" t="s">
        <v>87</v>
      </c>
      <c r="F22" s="2" t="s">
        <v>88</v>
      </c>
      <c r="G22" s="2" t="s">
        <v>89</v>
      </c>
      <c r="H22" s="2">
        <v>0</v>
      </c>
      <c r="I22" s="1">
        <v>0</v>
      </c>
      <c r="J22" s="3" t="s">
        <v>16</v>
      </c>
      <c r="K22" s="2" t="str">
        <f>J22*352.80</f>
        <v>0</v>
      </c>
      <c r="L22" s="5"/>
    </row>
    <row r="23" spans="1:12" customHeight="1" ht="105" outlineLevel="3">
      <c r="A23" s="1"/>
      <c r="B23" s="1">
        <v>810798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8</v>
      </c>
      <c r="H23" s="2">
        <v>0</v>
      </c>
      <c r="I23" s="1">
        <v>0</v>
      </c>
      <c r="J23" s="3" t="s">
        <v>16</v>
      </c>
      <c r="K23" s="2" t="str">
        <f>J23*388.08</f>
        <v>0</v>
      </c>
      <c r="L23" s="5"/>
    </row>
    <row r="24" spans="1:12" customHeight="1" ht="105" outlineLevel="3">
      <c r="A24" s="1"/>
      <c r="B24" s="1">
        <v>810799</v>
      </c>
      <c r="C24" s="1" t="s">
        <v>94</v>
      </c>
      <c r="D24" s="1" t="s">
        <v>95</v>
      </c>
      <c r="E24" s="2" t="s">
        <v>96</v>
      </c>
      <c r="F24" s="2" t="s">
        <v>97</v>
      </c>
      <c r="G24" s="2" t="s">
        <v>89</v>
      </c>
      <c r="H24" s="2">
        <v>0</v>
      </c>
      <c r="I24" s="1">
        <v>0</v>
      </c>
      <c r="J24" s="3" t="s">
        <v>16</v>
      </c>
      <c r="K24" s="2" t="str">
        <f>J24*414.54</f>
        <v>0</v>
      </c>
      <c r="L24" s="5"/>
    </row>
    <row r="25" spans="1:12" customHeight="1" ht="105" outlineLevel="3">
      <c r="A25" s="1"/>
      <c r="B25" s="1">
        <v>810800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0</v>
      </c>
      <c r="H25" s="2">
        <v>0</v>
      </c>
      <c r="I25" s="1">
        <v>0</v>
      </c>
      <c r="J25" s="3" t="s">
        <v>16</v>
      </c>
      <c r="K25" s="2" t="str">
        <f>J25*301.35</f>
        <v>0</v>
      </c>
      <c r="L25" s="5"/>
    </row>
    <row r="26" spans="1:12" customHeight="1" ht="105" outlineLevel="3">
      <c r="A26" s="1"/>
      <c r="B26" s="1">
        <v>810801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16</v>
      </c>
      <c r="K26" s="2" t="str">
        <f>J26*311.64</f>
        <v>0</v>
      </c>
      <c r="L26" s="5"/>
    </row>
    <row r="27" spans="1:12" customHeight="1" ht="105" outlineLevel="3">
      <c r="A27" s="1"/>
      <c r="B27" s="1">
        <v>810802</v>
      </c>
      <c r="C27" s="1" t="s">
        <v>106</v>
      </c>
      <c r="D27" s="1" t="s">
        <v>107</v>
      </c>
      <c r="E27" s="2" t="s">
        <v>108</v>
      </c>
      <c r="F27" s="2" t="s">
        <v>109</v>
      </c>
      <c r="G27" s="2" t="s">
        <v>21</v>
      </c>
      <c r="H27" s="2">
        <v>0</v>
      </c>
      <c r="I27" s="1">
        <v>0</v>
      </c>
      <c r="J27" s="3" t="s">
        <v>16</v>
      </c>
      <c r="K27" s="2" t="str">
        <f>J27*549.78</f>
        <v>0</v>
      </c>
      <c r="L27" s="5"/>
    </row>
    <row r="28" spans="1:12" customHeight="1" ht="105" outlineLevel="3">
      <c r="A28" s="1"/>
      <c r="B28" s="1">
        <v>810803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7</v>
      </c>
      <c r="H28" s="2">
        <v>0</v>
      </c>
      <c r="I28" s="1">
        <v>0</v>
      </c>
      <c r="J28" s="3" t="s">
        <v>16</v>
      </c>
      <c r="K28" s="2" t="str">
        <f>J28*576.24</f>
        <v>0</v>
      </c>
      <c r="L28" s="5"/>
    </row>
    <row r="29" spans="1:12" customHeight="1" ht="105" outlineLevel="3">
      <c r="A29" s="1"/>
      <c r="B29" s="1">
        <v>810804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>
        <v>0</v>
      </c>
      <c r="I29" s="1">
        <v>0</v>
      </c>
      <c r="J29" s="3" t="s">
        <v>16</v>
      </c>
      <c r="K29" s="2" t="str">
        <f>J29*464.52</f>
        <v>0</v>
      </c>
      <c r="L29" s="5"/>
    </row>
    <row r="30" spans="1:12" customHeight="1" ht="105" outlineLevel="3">
      <c r="A30" s="1"/>
      <c r="B30" s="1">
        <v>810805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>
        <v>0</v>
      </c>
      <c r="I30" s="1">
        <v>0</v>
      </c>
      <c r="J30" s="3" t="s">
        <v>16</v>
      </c>
      <c r="K30" s="2" t="str">
        <f>J30*495.39</f>
        <v>0</v>
      </c>
      <c r="L30" s="5"/>
    </row>
    <row r="31" spans="1:12" customHeight="1" ht="105" outlineLevel="3">
      <c r="A31" s="1"/>
      <c r="B31" s="1">
        <v>810806</v>
      </c>
      <c r="C31" s="1" t="s">
        <v>122</v>
      </c>
      <c r="D31" s="1" t="s">
        <v>123</v>
      </c>
      <c r="E31" s="2" t="s">
        <v>124</v>
      </c>
      <c r="F31" s="2" t="s">
        <v>125</v>
      </c>
      <c r="G31" s="2" t="s">
        <v>21</v>
      </c>
      <c r="H31" s="2">
        <v>0</v>
      </c>
      <c r="I31" s="1">
        <v>0</v>
      </c>
      <c r="J31" s="3" t="s">
        <v>16</v>
      </c>
      <c r="K31" s="2" t="str">
        <f>J31*589.47</f>
        <v>0</v>
      </c>
      <c r="L31" s="5"/>
    </row>
    <row r="32" spans="1:12" customHeight="1" ht="105" outlineLevel="3">
      <c r="A32" s="1"/>
      <c r="B32" s="1">
        <v>810807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7</v>
      </c>
      <c r="H32" s="2">
        <v>0</v>
      </c>
      <c r="I32" s="1">
        <v>0</v>
      </c>
      <c r="J32" s="3" t="s">
        <v>16</v>
      </c>
      <c r="K32" s="2" t="str">
        <f>J32*646.80</f>
        <v>0</v>
      </c>
      <c r="L32" s="5"/>
    </row>
    <row r="33" spans="1:12" customHeight="1" ht="105" outlineLevel="3">
      <c r="A33" s="1"/>
      <c r="B33" s="1">
        <v>810808</v>
      </c>
      <c r="C33" s="1" t="s">
        <v>130</v>
      </c>
      <c r="D33" s="1" t="s">
        <v>131</v>
      </c>
      <c r="E33" s="2" t="s">
        <v>132</v>
      </c>
      <c r="F33" s="2" t="s">
        <v>133</v>
      </c>
      <c r="G33" s="2">
        <v>3</v>
      </c>
      <c r="H33" s="2">
        <v>0</v>
      </c>
      <c r="I33" s="1">
        <v>0</v>
      </c>
      <c r="J33" s="3" t="s">
        <v>16</v>
      </c>
      <c r="K33" s="2" t="str">
        <f>J33*1115.73</f>
        <v>0</v>
      </c>
      <c r="L33" s="5"/>
    </row>
    <row r="34" spans="1:12" customHeight="1" ht="105" outlineLevel="3">
      <c r="A34" s="1"/>
      <c r="B34" s="1">
        <v>810809</v>
      </c>
      <c r="C34" s="1" t="s">
        <v>134</v>
      </c>
      <c r="D34" s="1" t="s">
        <v>135</v>
      </c>
      <c r="E34" s="2" t="s">
        <v>132</v>
      </c>
      <c r="F34" s="2" t="s">
        <v>136</v>
      </c>
      <c r="G34" s="2">
        <v>5</v>
      </c>
      <c r="H34" s="2">
        <v>0</v>
      </c>
      <c r="I34" s="1">
        <v>0</v>
      </c>
      <c r="J34" s="3" t="s">
        <v>16</v>
      </c>
      <c r="K34" s="2" t="str">
        <f>J34*995.19</f>
        <v>0</v>
      </c>
      <c r="L34" s="5"/>
    </row>
    <row r="35" spans="1:12" customHeight="1" ht="105" outlineLevel="3">
      <c r="A35" s="1"/>
      <c r="B35" s="1">
        <v>810810</v>
      </c>
      <c r="C35" s="1" t="s">
        <v>137</v>
      </c>
      <c r="D35" s="1" t="s">
        <v>138</v>
      </c>
      <c r="E35" s="2" t="s">
        <v>139</v>
      </c>
      <c r="F35" s="2" t="s">
        <v>140</v>
      </c>
      <c r="G35" s="2" t="s">
        <v>141</v>
      </c>
      <c r="H35" s="2">
        <v>0</v>
      </c>
      <c r="I35" s="1">
        <v>0</v>
      </c>
      <c r="J35" s="3" t="s">
        <v>16</v>
      </c>
      <c r="K35" s="2" t="str">
        <f>J35*355.74</f>
        <v>0</v>
      </c>
      <c r="L35" s="5"/>
    </row>
    <row r="36" spans="1:12" customHeight="1" ht="105" outlineLevel="3">
      <c r="A36" s="1"/>
      <c r="B36" s="1">
        <v>810811</v>
      </c>
      <c r="C36" s="1" t="s">
        <v>142</v>
      </c>
      <c r="D36" s="1" t="s">
        <v>143</v>
      </c>
      <c r="E36" s="2" t="s">
        <v>144</v>
      </c>
      <c r="F36" s="2" t="s">
        <v>145</v>
      </c>
      <c r="G36" s="2" t="s">
        <v>89</v>
      </c>
      <c r="H36" s="2">
        <v>0</v>
      </c>
      <c r="I36" s="1">
        <v>0</v>
      </c>
      <c r="J36" s="3" t="s">
        <v>16</v>
      </c>
      <c r="K36" s="2" t="str">
        <f>J36*338.10</f>
        <v>0</v>
      </c>
      <c r="L36" s="5"/>
    </row>
    <row r="37" spans="1:12" customHeight="1" ht="105" outlineLevel="3">
      <c r="A37" s="1"/>
      <c r="B37" s="1">
        <v>810812</v>
      </c>
      <c r="C37" s="1" t="s">
        <v>146</v>
      </c>
      <c r="D37" s="1" t="s">
        <v>147</v>
      </c>
      <c r="E37" s="2" t="s">
        <v>148</v>
      </c>
      <c r="F37" s="2" t="s">
        <v>149</v>
      </c>
      <c r="G37" s="2" t="s">
        <v>150</v>
      </c>
      <c r="H37" s="2">
        <v>0</v>
      </c>
      <c r="I37" s="1">
        <v>0</v>
      </c>
      <c r="J37" s="3" t="s">
        <v>16</v>
      </c>
      <c r="K37" s="2" t="str">
        <f>J37*333.69</f>
        <v>0</v>
      </c>
      <c r="L37" s="5"/>
    </row>
    <row r="38" spans="1:12" customHeight="1" ht="105" outlineLevel="3">
      <c r="A38" s="1"/>
      <c r="B38" s="1">
        <v>823102</v>
      </c>
      <c r="C38" s="1" t="s">
        <v>151</v>
      </c>
      <c r="D38" s="1" t="s">
        <v>152</v>
      </c>
      <c r="E38" s="2" t="s">
        <v>153</v>
      </c>
      <c r="F38" s="2" t="s">
        <v>154</v>
      </c>
      <c r="G38" s="2" t="s">
        <v>141</v>
      </c>
      <c r="H38" s="2">
        <v>0</v>
      </c>
      <c r="I38" s="1">
        <v>0</v>
      </c>
      <c r="J38" s="3" t="s">
        <v>16</v>
      </c>
      <c r="K38" s="2" t="str">
        <f>J38*429.24</f>
        <v>0</v>
      </c>
      <c r="L38" s="5"/>
    </row>
    <row r="39" spans="1:12" customHeight="1" ht="105" outlineLevel="3">
      <c r="A39" s="1"/>
      <c r="B39" s="1">
        <v>823316</v>
      </c>
      <c r="C39" s="1" t="s">
        <v>155</v>
      </c>
      <c r="D39" s="1" t="s">
        <v>156</v>
      </c>
      <c r="E39" s="2" t="s">
        <v>157</v>
      </c>
      <c r="F39" s="2" t="s">
        <v>158</v>
      </c>
      <c r="G39" s="2" t="s">
        <v>21</v>
      </c>
      <c r="H39" s="2">
        <v>0</v>
      </c>
      <c r="I39" s="1">
        <v>0</v>
      </c>
      <c r="J39" s="3" t="s">
        <v>16</v>
      </c>
      <c r="K39" s="2" t="str">
        <f>J39*326.34</f>
        <v>0</v>
      </c>
      <c r="L39" s="5"/>
    </row>
    <row r="40" spans="1:12" customHeight="1" ht="105" outlineLevel="3">
      <c r="A40" s="1"/>
      <c r="B40" s="1">
        <v>823995</v>
      </c>
      <c r="C40" s="1" t="s">
        <v>159</v>
      </c>
      <c r="D40" s="1" t="s">
        <v>160</v>
      </c>
      <c r="E40" s="2" t="s">
        <v>161</v>
      </c>
      <c r="F40" s="2" t="s">
        <v>162</v>
      </c>
      <c r="G40" s="2" t="s">
        <v>21</v>
      </c>
      <c r="H40" s="2">
        <v>0</v>
      </c>
      <c r="I40" s="1">
        <v>0</v>
      </c>
      <c r="J40" s="3" t="s">
        <v>16</v>
      </c>
      <c r="K40" s="2" t="str">
        <f>J40*351.33</f>
        <v>0</v>
      </c>
      <c r="L40" s="5"/>
    </row>
    <row r="41" spans="1:12" customHeight="1" ht="105" outlineLevel="3">
      <c r="A41" s="1"/>
      <c r="B41" s="1">
        <v>823996</v>
      </c>
      <c r="C41" s="1" t="s">
        <v>163</v>
      </c>
      <c r="D41" s="1" t="s">
        <v>164</v>
      </c>
      <c r="E41" s="2" t="s">
        <v>165</v>
      </c>
      <c r="F41" s="2" t="s">
        <v>166</v>
      </c>
      <c r="G41" s="2" t="s">
        <v>89</v>
      </c>
      <c r="H41" s="2">
        <v>0</v>
      </c>
      <c r="I41" s="1">
        <v>0</v>
      </c>
      <c r="J41" s="3" t="s">
        <v>16</v>
      </c>
      <c r="K41" s="2" t="str">
        <f>J41*364.56</f>
        <v>0</v>
      </c>
      <c r="L41" s="5"/>
    </row>
    <row r="42" spans="1:12" customHeight="1" ht="105" outlineLevel="3">
      <c r="A42" s="1"/>
      <c r="B42" s="1">
        <v>823997</v>
      </c>
      <c r="C42" s="1" t="s">
        <v>167</v>
      </c>
      <c r="D42" s="1" t="s">
        <v>168</v>
      </c>
      <c r="E42" s="2" t="s">
        <v>169</v>
      </c>
      <c r="F42" s="2" t="s">
        <v>162</v>
      </c>
      <c r="G42" s="2">
        <v>3</v>
      </c>
      <c r="H42" s="2">
        <v>0</v>
      </c>
      <c r="I42" s="1">
        <v>0</v>
      </c>
      <c r="J42" s="3" t="s">
        <v>16</v>
      </c>
      <c r="K42" s="2" t="str">
        <f>J42*351.33</f>
        <v>0</v>
      </c>
      <c r="L42" s="5"/>
    </row>
    <row r="43" spans="1:12" customHeight="1" ht="105" outlineLevel="3">
      <c r="A43" s="1"/>
      <c r="B43" s="1">
        <v>824566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5</v>
      </c>
      <c r="H43" s="2">
        <v>0</v>
      </c>
      <c r="I43" s="1">
        <v>0</v>
      </c>
      <c r="J43" s="3" t="s">
        <v>16</v>
      </c>
      <c r="K43" s="2" t="str">
        <f>J43*501.27</f>
        <v>0</v>
      </c>
      <c r="L43" s="5"/>
    </row>
    <row r="44" spans="1:12" customHeight="1" ht="105" outlineLevel="3">
      <c r="A44" s="1"/>
      <c r="B44" s="1">
        <v>834429</v>
      </c>
      <c r="C44" s="1" t="s">
        <v>174</v>
      </c>
      <c r="D44" s="1" t="s">
        <v>175</v>
      </c>
      <c r="E44" s="2" t="s">
        <v>176</v>
      </c>
      <c r="F44" s="2" t="s">
        <v>162</v>
      </c>
      <c r="G44" s="2">
        <v>0</v>
      </c>
      <c r="H44" s="2">
        <v>0</v>
      </c>
      <c r="I44" s="1">
        <v>0</v>
      </c>
      <c r="J44" s="3" t="s">
        <v>16</v>
      </c>
      <c r="K44" s="2" t="str">
        <f>J44*351.33</f>
        <v>0</v>
      </c>
      <c r="L44" s="5"/>
    </row>
    <row r="45" spans="1:12" customHeight="1" ht="105" outlineLevel="3">
      <c r="A45" s="1"/>
      <c r="B45" s="1">
        <v>834430</v>
      </c>
      <c r="C45" s="1" t="s">
        <v>177</v>
      </c>
      <c r="D45" s="1" t="s">
        <v>178</v>
      </c>
      <c r="E45" s="2" t="s">
        <v>179</v>
      </c>
      <c r="F45" s="2" t="s">
        <v>180</v>
      </c>
      <c r="G45" s="2">
        <v>0</v>
      </c>
      <c r="H45" s="2">
        <v>0</v>
      </c>
      <c r="I45" s="1">
        <v>0</v>
      </c>
      <c r="J45" s="3" t="s">
        <v>16</v>
      </c>
      <c r="K45" s="2" t="str">
        <f>J45*373.38</f>
        <v>0</v>
      </c>
      <c r="L45" s="5"/>
    </row>
    <row r="46" spans="1:12" customHeight="1" ht="105" outlineLevel="3">
      <c r="A46" s="1"/>
      <c r="B46" s="1">
        <v>834431</v>
      </c>
      <c r="C46" s="1" t="s">
        <v>181</v>
      </c>
      <c r="D46" s="1" t="s">
        <v>182</v>
      </c>
      <c r="E46" s="2" t="s">
        <v>183</v>
      </c>
      <c r="F46" s="2" t="s">
        <v>184</v>
      </c>
      <c r="G46" s="2">
        <v>9</v>
      </c>
      <c r="H46" s="2">
        <v>0</v>
      </c>
      <c r="I46" s="1">
        <v>0</v>
      </c>
      <c r="J46" s="3" t="s">
        <v>16</v>
      </c>
      <c r="K46" s="2" t="str">
        <f>J46*383.67</f>
        <v>0</v>
      </c>
      <c r="L46" s="5"/>
    </row>
    <row r="47" spans="1:12" customHeight="1" ht="105" outlineLevel="3">
      <c r="A47" s="1"/>
      <c r="B47" s="1">
        <v>834432</v>
      </c>
      <c r="C47" s="1" t="s">
        <v>185</v>
      </c>
      <c r="D47" s="1" t="s">
        <v>186</v>
      </c>
      <c r="E47" s="2" t="s">
        <v>187</v>
      </c>
      <c r="F47" s="2" t="s">
        <v>188</v>
      </c>
      <c r="G47" s="2" t="s">
        <v>21</v>
      </c>
      <c r="H47" s="2">
        <v>0</v>
      </c>
      <c r="I47" s="1">
        <v>0</v>
      </c>
      <c r="J47" s="3" t="s">
        <v>16</v>
      </c>
      <c r="K47" s="2" t="str">
        <f>J47*342.51</f>
        <v>0</v>
      </c>
      <c r="L47" s="5"/>
    </row>
    <row r="48" spans="1:12" customHeight="1" ht="105" outlineLevel="3">
      <c r="A48" s="1"/>
      <c r="B48" s="1">
        <v>834433</v>
      </c>
      <c r="C48" s="1" t="s">
        <v>189</v>
      </c>
      <c r="D48" s="1" t="s">
        <v>190</v>
      </c>
      <c r="E48" s="2" t="s">
        <v>191</v>
      </c>
      <c r="F48" s="2" t="s">
        <v>192</v>
      </c>
      <c r="G48" s="2" t="s">
        <v>21</v>
      </c>
      <c r="H48" s="2">
        <v>0</v>
      </c>
      <c r="I48" s="1">
        <v>0</v>
      </c>
      <c r="J48" s="3" t="s">
        <v>16</v>
      </c>
      <c r="K48" s="2" t="str">
        <f>J48*360.15</f>
        <v>0</v>
      </c>
      <c r="L48" s="5"/>
    </row>
    <row r="49" spans="1:12" customHeight="1" ht="105" outlineLevel="3">
      <c r="A49" s="1"/>
      <c r="B49" s="1">
        <v>834434</v>
      </c>
      <c r="C49" s="1" t="s">
        <v>193</v>
      </c>
      <c r="D49" s="1" t="s">
        <v>194</v>
      </c>
      <c r="E49" s="2" t="s">
        <v>195</v>
      </c>
      <c r="F49" s="2" t="s">
        <v>196</v>
      </c>
      <c r="G49" s="2" t="s">
        <v>21</v>
      </c>
      <c r="H49" s="2">
        <v>0</v>
      </c>
      <c r="I49" s="1">
        <v>0</v>
      </c>
      <c r="J49" s="3" t="s">
        <v>16</v>
      </c>
      <c r="K49" s="2" t="str">
        <f>J49*382.20</f>
        <v>0</v>
      </c>
      <c r="L49" s="5"/>
    </row>
    <row r="50" spans="1:12" customHeight="1" ht="105" outlineLevel="3">
      <c r="A50" s="1"/>
      <c r="B50" s="1">
        <v>885245</v>
      </c>
      <c r="C50" s="1" t="s">
        <v>197</v>
      </c>
      <c r="D50" s="1" t="s">
        <v>198</v>
      </c>
      <c r="E50" s="2" t="s">
        <v>199</v>
      </c>
      <c r="F50" s="2" t="s">
        <v>97</v>
      </c>
      <c r="G50" s="2" t="s">
        <v>141</v>
      </c>
      <c r="H50" s="2">
        <v>0</v>
      </c>
      <c r="I50" s="1">
        <v>0</v>
      </c>
      <c r="J50" s="3" t="s">
        <v>16</v>
      </c>
      <c r="K50" s="2" t="str">
        <f>J50*414.54</f>
        <v>0</v>
      </c>
      <c r="L50" s="5"/>
    </row>
    <row r="51" spans="1:12" customHeight="1" ht="105" outlineLevel="3">
      <c r="A51" s="1"/>
      <c r="B51" s="1">
        <v>885246</v>
      </c>
      <c r="C51" s="1" t="s">
        <v>200</v>
      </c>
      <c r="D51" s="1" t="s">
        <v>201</v>
      </c>
      <c r="E51" s="2" t="s">
        <v>202</v>
      </c>
      <c r="F51" s="2" t="s">
        <v>203</v>
      </c>
      <c r="G51" s="2" t="s">
        <v>150</v>
      </c>
      <c r="H51" s="2">
        <v>0</v>
      </c>
      <c r="I51" s="1">
        <v>0</v>
      </c>
      <c r="J51" s="3" t="s">
        <v>16</v>
      </c>
      <c r="K51" s="2" t="str">
        <f>J51*448.35</f>
        <v>0</v>
      </c>
      <c r="L51" s="5"/>
    </row>
    <row r="52" spans="1:12" customHeight="1" ht="105" outlineLevel="3">
      <c r="A52" s="1"/>
      <c r="B52" s="1">
        <v>885247</v>
      </c>
      <c r="C52" s="1" t="s">
        <v>204</v>
      </c>
      <c r="D52" s="1" t="s">
        <v>205</v>
      </c>
      <c r="E52" s="2" t="s">
        <v>206</v>
      </c>
      <c r="F52" s="2" t="s">
        <v>207</v>
      </c>
      <c r="G52" s="2" t="s">
        <v>89</v>
      </c>
      <c r="H52" s="2">
        <v>0</v>
      </c>
      <c r="I52" s="1">
        <v>0</v>
      </c>
      <c r="J52" s="3" t="s">
        <v>16</v>
      </c>
      <c r="K52" s="2" t="str">
        <f>J52*524.79</f>
        <v>0</v>
      </c>
      <c r="L52" s="5"/>
    </row>
    <row r="53" spans="1:12" customHeight="1" ht="105" outlineLevel="3">
      <c r="A53" s="1"/>
      <c r="B53" s="1">
        <v>885248</v>
      </c>
      <c r="C53" s="1" t="s">
        <v>208</v>
      </c>
      <c r="D53" s="1" t="s">
        <v>209</v>
      </c>
      <c r="E53" s="2" t="s">
        <v>210</v>
      </c>
      <c r="F53" s="2" t="s">
        <v>211</v>
      </c>
      <c r="G53" s="2" t="s">
        <v>89</v>
      </c>
      <c r="H53" s="2">
        <v>0</v>
      </c>
      <c r="I53" s="1">
        <v>0</v>
      </c>
      <c r="J53" s="3" t="s">
        <v>16</v>
      </c>
      <c r="K53" s="2" t="str">
        <f>J53*482.16</f>
        <v>0</v>
      </c>
      <c r="L53" s="5"/>
    </row>
    <row r="54" spans="1:12" customHeight="1" ht="105" outlineLevel="3">
      <c r="A54" s="1"/>
      <c r="B54" s="1">
        <v>853683</v>
      </c>
      <c r="C54" s="1" t="s">
        <v>212</v>
      </c>
      <c r="D54" s="1" t="s">
        <v>213</v>
      </c>
      <c r="E54" s="2" t="s">
        <v>214</v>
      </c>
      <c r="F54" s="2" t="s">
        <v>215</v>
      </c>
      <c r="G54" s="2">
        <v>0</v>
      </c>
      <c r="H54" s="2">
        <v>0</v>
      </c>
      <c r="I54" s="1">
        <v>0</v>
      </c>
      <c r="J54" s="3" t="s">
        <v>16</v>
      </c>
      <c r="K54" s="2" t="str">
        <f>J54*407.19</f>
        <v>0</v>
      </c>
      <c r="L54" s="5"/>
    </row>
    <row r="55" spans="1:12" customHeight="1" ht="105" outlineLevel="3">
      <c r="A55" s="1"/>
      <c r="B55" s="1">
        <v>837115</v>
      </c>
      <c r="C55" s="1" t="s">
        <v>216</v>
      </c>
      <c r="D55" s="1" t="s">
        <v>217</v>
      </c>
      <c r="E55" s="2" t="s">
        <v>218</v>
      </c>
      <c r="F55" s="2" t="s">
        <v>219</v>
      </c>
      <c r="G55" s="2">
        <v>2</v>
      </c>
      <c r="H55" s="2">
        <v>0</v>
      </c>
      <c r="I55" s="1">
        <v>0</v>
      </c>
      <c r="J55" s="3" t="s">
        <v>16</v>
      </c>
      <c r="K55" s="2" t="str">
        <f>J55*649.74</f>
        <v>0</v>
      </c>
      <c r="L55" s="5"/>
    </row>
    <row r="56" spans="1:12" customHeight="1" ht="105" outlineLevel="3">
      <c r="A56" s="1"/>
      <c r="B56" s="1">
        <v>837116</v>
      </c>
      <c r="C56" s="1" t="s">
        <v>220</v>
      </c>
      <c r="D56" s="1" t="s">
        <v>221</v>
      </c>
      <c r="E56" s="2" t="s">
        <v>222</v>
      </c>
      <c r="F56" s="2" t="s">
        <v>219</v>
      </c>
      <c r="G56" s="2">
        <v>4</v>
      </c>
      <c r="H56" s="2">
        <v>0</v>
      </c>
      <c r="I56" s="1">
        <v>0</v>
      </c>
      <c r="J56" s="3" t="s">
        <v>16</v>
      </c>
      <c r="K56" s="2" t="str">
        <f>J56*649.74</f>
        <v>0</v>
      </c>
      <c r="L5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2026-05-11T15:01:10+03:00</dcterms:created>
  <dcterms:modified xsi:type="dcterms:W3CDTF">2026-05-11T15:01:10+03:00</dcterms:modified>
  <dc:title>Untitled Spreadsheet</dc:title>
  <dc:description/>
  <dc:subject/>
  <cp:keywords/>
  <cp:category/>
</cp:coreProperties>
</file>