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<sst xmlns="http://schemas.openxmlformats.org/spreadsheetml/2006/main" uniqueCount="137">
  <si>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</si>
  <si>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</si>
  <si>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</si>
  <si>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</si>
  <si>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</si>
  <si>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</si>
  <si>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</si>
  <si>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</si>
  <si>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</si>
  <si>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</si>
  <si>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Измерительные приборы</t>
  </si>
  <si>
    <t>Счетчики воды</t>
  </si>
  <si>
    <t>Водосчетчики  VALTEC</t>
  </si>
  <si>
    <t>VLC-1121001</t>
  </si>
  <si>
    <t>VLF-15U</t>
  </si>
  <si>
    <t>ВОДОСЧЕТЧИК  унив., квартирный, до +90^С, 1,5м3, 1/2", 110 мм  (NEW)   (1 /12шт)</t>
  </si>
  <si>
    <t>1 473.00 руб.</t>
  </si>
  <si>
    <t>&gt;25</t>
  </si>
  <si>
    <t>&gt;500</t>
  </si>
  <si>
    <t>шт</t>
  </si>
  <si>
    <t>VLC-1121002</t>
  </si>
  <si>
    <t>VLF-15U-L.110</t>
  </si>
  <si>
    <t>ВОДОСЧЕТЧИК унив., квартирный, БЕЗ СГОНОВ до +90^С, 1,5м3, 1/2", 110 мм  (NEW)    (1 /12шт)</t>
  </si>
  <si>
    <t>1 181.00 руб.</t>
  </si>
  <si>
    <t>&gt;100</t>
  </si>
  <si>
    <t>&gt;1000</t>
  </si>
  <si>
    <t>VLC-1121003</t>
  </si>
  <si>
    <t>VLF-20U</t>
  </si>
  <si>
    <t>Водосчетчик унив., квартирный, до +90^С, 2,5м3, 3/4", 105 мм (NEW)  (1 /10шт)</t>
  </si>
  <si>
    <t>2 733.00 руб.</t>
  </si>
  <si>
    <t>VLC-1121004</t>
  </si>
  <si>
    <t>VLF-15U-L</t>
  </si>
  <si>
    <t>Водосчетчик унив., квартирный, БЕЗ СГОНОВ, до +90^С, 1,5м3, 1/2", 80 мм (NEW)  (1 /12шт)</t>
  </si>
  <si>
    <t>1 135.00 руб.</t>
  </si>
  <si>
    <t>VLC-1121005</t>
  </si>
  <si>
    <t>VLF-15U-I</t>
  </si>
  <si>
    <t>Водосчетчик унив, квартирный, с импульсным выходом, до +90^С, 1,5м3, 1/2", 80 мм (NEW)  (1 /12шт)</t>
  </si>
  <si>
    <t>1 548.00 руб.</t>
  </si>
  <si>
    <t>VLC-1121006</t>
  </si>
  <si>
    <t>VLF-R-IL.80</t>
  </si>
  <si>
    <t>Водосчетчик унив, квартирный, с импульсным выходом, БЕЗ СГОНОВ, до +90^С, 1,5м3, 1/2", 80 мм</t>
  </si>
  <si>
    <t>1 309.00 руб.</t>
  </si>
  <si>
    <t>VLC-900102</t>
  </si>
  <si>
    <t>VLF-15U-IL.110</t>
  </si>
  <si>
    <t>Водосчетчик унив, квартирный, с импульсным выходом, БЕЗ СГОНОВ, до +90^С, 1,5м3, 1/2", 110 мм (NEW)</t>
  </si>
  <si>
    <t>1 358.00 руб.</t>
  </si>
  <si>
    <t>Водосчетчики ЭКОНОМ</t>
  </si>
  <si>
    <t>KIP-150001</t>
  </si>
  <si>
    <t>СВ110-008</t>
  </si>
  <si>
    <t>ВОДОСЧЕТЧИК универсальный ЭКО НОМ-15-110мм БЕЗ штуцеров (1/20шт)</t>
  </si>
  <si>
    <t>834.35 руб.</t>
  </si>
  <si>
    <t>KIP-150002</t>
  </si>
  <si>
    <t>СВ110-004</t>
  </si>
  <si>
    <t>ВОДОСЧЕТЧИК универсальный ЭКО НОМ-15-110мм + ШТУЦЕРА комплект (1/20шт)</t>
  </si>
  <si>
    <t>1 019.35 руб.</t>
  </si>
  <si>
    <t>KIP-150010</t>
  </si>
  <si>
    <t>СВ20-003</t>
  </si>
  <si>
    <t>Счетчик воды универсальный ЭКО НОМ-20-130мм + ШТУЦЕРА комплект</t>
  </si>
  <si>
    <t>1 900.00 руб.</t>
  </si>
  <si>
    <t>&gt;50</t>
  </si>
  <si>
    <t>KIP-150011</t>
  </si>
  <si>
    <t>СВ20-004</t>
  </si>
  <si>
    <t>Счетчик воды универсальный импульсный  ЭКО НОМ СВ 20-130мм ДГ+КМЧ-20</t>
  </si>
  <si>
    <t>0.00 руб.</t>
  </si>
  <si>
    <t>KIP-150016</t>
  </si>
  <si>
    <t>СВДЛ25-003</t>
  </si>
  <si>
    <t>Счетчик воды универсальный многоструйный ЭКО НОМ СВ ДЛ-25 (латунь)+КМЧ</t>
  </si>
  <si>
    <t>6 634.80 руб.</t>
  </si>
  <si>
    <t>KIP-150017</t>
  </si>
  <si>
    <t>СВДЛ32-003</t>
  </si>
  <si>
    <t>Счетчик воды универсальный многоструйный ЭКО НОМ СВ ДЛ-32 (латунь)+КМЧ</t>
  </si>
  <si>
    <t>10 508.90 руб.</t>
  </si>
  <si>
    <t>KIP-150018</t>
  </si>
  <si>
    <t>СВДЛ40-003</t>
  </si>
  <si>
    <t>Счетчик воды универсальный многоструйный ЭКО НОМ СВ ДЛ-40 (латунь)+КМЧ</t>
  </si>
  <si>
    <t>14 956.80 руб.</t>
  </si>
  <si>
    <t>KIP-150019</t>
  </si>
  <si>
    <t>СВДЛ50-003</t>
  </si>
  <si>
    <t>Счетчик воды универсальный многоструйный ЭКО НОМ СВ ДЛ-50 (латунь)+КМЧ</t>
  </si>
  <si>
    <t>18 602.90 руб.</t>
  </si>
  <si>
    <t>KIP-150021</t>
  </si>
  <si>
    <t>СВДМ25-003</t>
  </si>
  <si>
    <t>Счетчик воды универсальный многоструйный ЭКО НОМ СВ ДМ-25 (чугун) + КМЧ</t>
  </si>
  <si>
    <t>4 297.80 руб.</t>
  </si>
  <si>
    <t>KIP-150022</t>
  </si>
  <si>
    <t>СВДМ32-004</t>
  </si>
  <si>
    <t>Счетчик воды универсальный многоструйный ЭКО НОМ СВ ДМ-32 (чугун) + КМЧ</t>
  </si>
  <si>
    <t>5 589.80 руб.</t>
  </si>
  <si>
    <t>KIP-150024</t>
  </si>
  <si>
    <t>СВДМ40-003</t>
  </si>
  <si>
    <t>Счетчик воды универсальный многоструйный ЭКО НОМ СВ ДМ-40 (чугун) + КМЧ</t>
  </si>
  <si>
    <t>9 790.70 руб.</t>
  </si>
  <si>
    <t>KIP-150025</t>
  </si>
  <si>
    <t>СВДМ50-003</t>
  </si>
  <si>
    <t>Счетчик воды универсальный многоструйный ЭКО НОМ СВ ДМ-50 (чугун) + КМЧ</t>
  </si>
  <si>
    <t>12 657.80 руб.</t>
  </si>
  <si>
    <t>Водосчетчики МЕТЕР</t>
  </si>
  <si>
    <t>KIP-151100</t>
  </si>
  <si>
    <t>СВУ-15 (Невод)</t>
  </si>
  <si>
    <t>ВОДОСЧЕТЧИК универ. МЕТЕР/БЕТАР СВУ-15  110мм БЕЗ ШТУЦЕРОВ, пр-во Россия (1/20шт)</t>
  </si>
  <si>
    <t>860.25 руб.</t>
  </si>
  <si>
    <t>KIP-151101</t>
  </si>
  <si>
    <t>СВУ-15 с КМЧ (Невод)</t>
  </si>
  <si>
    <t>ВОДОСЧЕТЧИК универ. МЕТЕР/БЕТАР СВУ-15  110мм +ШТУЦЕРА, пр-во Россия (1/20шт)</t>
  </si>
  <si>
    <t>980.00 руб.</t>
  </si>
  <si>
    <t>KIP-151104</t>
  </si>
  <si>
    <t>Водосчетчик МЕТЕР ВК - 25 Г со штуцерами, монтаж длина (260/310мм) (1/6шт)</t>
  </si>
  <si>
    <t>8 149.80 руб.</t>
  </si>
  <si>
    <t>KIP-151105</t>
  </si>
  <si>
    <t>Водосчетчик МЕТЕР ВК - 25 Х со штуцерами, монтаж длина (260/310мм) (1/6шт)</t>
  </si>
  <si>
    <t>7 503.12 руб.</t>
  </si>
  <si>
    <t>KIP-151106</t>
  </si>
  <si>
    <t>Водосчетчик МЕТЕР ВК - 32 Г со штуцерами, монтаж длина (260/310мм) (1/5шт)</t>
  </si>
  <si>
    <t>9 708.36 руб.</t>
  </si>
  <si>
    <t>KIP-151107</t>
  </si>
  <si>
    <t>Водосчетчик МЕТЕР ВК - 32 Х со штуцерами, монтаж длина (260/315мм) (1/5шт)</t>
  </si>
  <si>
    <t>9 126.96 руб.</t>
  </si>
  <si>
    <t>KIP-151108</t>
  </si>
  <si>
    <t>Водосчетчик МЕТЕР ВК - 40 Г со штуцерами, монтаж длина (300/355мм) (1/2шт)</t>
  </si>
  <si>
    <t>13 162.08 руб.</t>
  </si>
  <si>
    <t>KIP-151109</t>
  </si>
  <si>
    <t>Водосчетчик МЕТЕР ВК - 40 Х со штуцерами, монтаж длина (300/355мм) (1/2шт)</t>
  </si>
  <si>
    <t>12 503.16 руб.</t>
  </si>
  <si>
    <t>KIP-151110</t>
  </si>
  <si>
    <t>Водосчетчик МЕТЕР ВК - 50 Г со штуцерами, монтаж длина (300/372мм) (1/2шт)</t>
  </si>
  <si>
    <t>19 416.72 руб.</t>
  </si>
  <si>
    <t>KIP-151111</t>
  </si>
  <si>
    <t>Водосчетчик МЕТЕР ВК - 50 Х со штуцерами, монтаж длина (300/372мм) (1/2шт)</t>
  </si>
  <si>
    <t>19 029.12 руб.</t>
  </si>
  <si>
    <t>KIP-151120</t>
  </si>
  <si>
    <t>СВ-15</t>
  </si>
  <si>
    <t>ВОДОСЧЕТЧИК универсальный Метер СВ-15 110мм БЕЗ ШТУЦЕРОВ (1/20шт)</t>
  </si>
  <si>
    <t>799.80 руб.</t>
  </si>
  <si>
    <t>KIP-151121</t>
  </si>
  <si>
    <t>СВ-15 с КМЧ</t>
  </si>
  <si>
    <t>ВОДОСЧЕТЧИК универсальный Метер СВ-15  110мм +ШТУЦЕРА комплект  (1/20шт)</t>
  </si>
  <si>
    <t>954.00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</si>
</sst>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497ad31_86a6_11e9_8101_003048fd731b_9960d365_27b4_11ed_a30e_00259070b4871.jpeg"/><Relationship Id="rId2" Type="http://schemas.openxmlformats.org/officeDocument/2006/relationships/image" Target="../media/1497ad34_86a6_11e9_8101_003048fd731b_9960d349_27b4_11ed_a30e_00259070b4872.jpeg"/><Relationship Id="rId3" Type="http://schemas.openxmlformats.org/officeDocument/2006/relationships/image" Target="../media/1497ad37_86a6_11e9_8101_003048fd731b_9960d35e_27b4_11ed_a30e_00259070b4873.jpeg"/><Relationship Id="rId4" Type="http://schemas.openxmlformats.org/officeDocument/2006/relationships/image" Target="../media/1497ad3a_86a6_11e9_8101_003048fd731b_9960d350_27b4_11ed_a30e_00259070b4874.jpeg"/><Relationship Id="rId5" Type="http://schemas.openxmlformats.org/officeDocument/2006/relationships/image" Target="../media/1497ad3d_86a6_11e9_8101_003048fd731b_9960d342_27b4_11ed_a30e_00259070b4875.jpeg"/><Relationship Id="rId6" Type="http://schemas.openxmlformats.org/officeDocument/2006/relationships/image" Target="../media/1497ad40_86a6_11e9_8101_003048fd731b_634a430c_f953_11e9_810b_003048fd731b6.jpeg"/><Relationship Id="rId7" Type="http://schemas.openxmlformats.org/officeDocument/2006/relationships/image" Target="../media/662b151c_3466_11eb_81f3_003048fd731b_9960d33b_27b4_11ed_a30e_00259070b4877.jpeg"/><Relationship Id="rId8" Type="http://schemas.openxmlformats.org/officeDocument/2006/relationships/image" Target="../media/3c8d8cc2_68f5_11ea_8111_003048fd731b_018ae949_7ca2_11ea_8111_003048fd731b8.jpeg"/><Relationship Id="rId9" Type="http://schemas.openxmlformats.org/officeDocument/2006/relationships/image" Target="../media/3c8d8cc4_68f5_11ea_8111_003048fd731b_018ae94a_7ca2_11ea_8111_003048fd731b9.jpeg"/><Relationship Id="rId10" Type="http://schemas.openxmlformats.org/officeDocument/2006/relationships/image" Target="../media/3c8d8cd4_68f5_11ea_8111_003048fd731b_018ae952_7ca2_11ea_8111_003048fd731b10.jpeg"/><Relationship Id="rId11" Type="http://schemas.openxmlformats.org/officeDocument/2006/relationships/image" Target="../media/3c8d8cd6_68f5_11ea_8111_003048fd731b_018ae953_7ca2_11ea_8111_003048fd731b11.jpeg"/><Relationship Id="rId12" Type="http://schemas.openxmlformats.org/officeDocument/2006/relationships/image" Target="../media/02a72b9c_034c_11ed_a2de_00259070b487_a73d6b9f_3fbb_11ef_a5f3_047c1617b14312.jpeg"/><Relationship Id="rId13" Type="http://schemas.openxmlformats.org/officeDocument/2006/relationships/image" Target="../media/02a72b9a_034c_11ed_a2de_00259070b487_a73d6b9d_3fbb_11ef_a5f3_047c1617b14313.jpeg"/><Relationship Id="rId14" Type="http://schemas.openxmlformats.org/officeDocument/2006/relationships/image" Target="../media/02a72ba6_034c_11ed_a2de_00259070b487_444b1d3d_5a46_11f0_a775_047c1617b14314.jpeg"/><Relationship Id="rId15" Type="http://schemas.openxmlformats.org/officeDocument/2006/relationships/image" Target="../media/02a72b9e_034c_11ed_a2de_00259070b487_444b1d39_5a46_11f0_a775_047c1617b14315.jpeg"/><Relationship Id="rId16" Type="http://schemas.openxmlformats.org/officeDocument/2006/relationships/image" Target="../media/02a72ba8_034c_11ed_a2de_00259070b487_444b1d3e_5a46_11f0_a775_047c1617b14316.jpeg"/><Relationship Id="rId17" Type="http://schemas.openxmlformats.org/officeDocument/2006/relationships/image" Target="../media/02a72ba0_034c_11ed_a2de_00259070b487_444b1d3a_5a46_11f0_a775_047c1617b14317.jpeg"/><Relationship Id="rId18" Type="http://schemas.openxmlformats.org/officeDocument/2006/relationships/image" Target="../media/02a72baa_034c_11ed_a2de_00259070b487_83eb96ed_5d58_11f0_a779_047c1617b14318.jpeg"/><Relationship Id="rId19" Type="http://schemas.openxmlformats.org/officeDocument/2006/relationships/image" Target="../media/02a72ba2_034c_11ed_a2de_00259070b487_444b1d3b_5a46_11f0_a775_047c1617b14319.jpeg"/><Relationship Id="rId20" Type="http://schemas.openxmlformats.org/officeDocument/2006/relationships/image" Target="../media/02a72bac_034c_11ed_a2de_00259070b487_444b1d3f_5a46_11f0_a775_047c1617b14320.jpeg"/><Relationship Id="rId21" Type="http://schemas.openxmlformats.org/officeDocument/2006/relationships/image" Target="../media/02a72ba4_034c_11ed_a2de_00259070b487_444b1d3c_5a46_11f0_a775_047c1617b14321.jpeg"/><Relationship Id="rId22" Type="http://schemas.openxmlformats.org/officeDocument/2006/relationships/image" Target="../media/75d5e8ca_2a90_11ed_a316_00259070b484_444b1d40_5a46_11f0_a775_047c1617b14322.jpeg"/><Relationship Id="rId23" Type="http://schemas.openxmlformats.org/officeDocument/2006/relationships/image" Target="../media/75d5e8c8_2a90_11ed_a316_00259070b484_444b1d41_5a46_11f0_a775_047c1617b143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2" name="Image_26" descr="Image_2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13" name="Image_27" descr="Image_2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14" name="Image_28" descr="Image_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15" name="Image_29" descr="Image_2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16" name="Image_30" descr="Image_3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17" name="Image_31" descr="Image_3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18" name="Image_32" descr="Image_3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19" name="Image_33" descr="Image_3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0" name="Image_34" descr="Image_3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1" name="Image_35" descr="Image_3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2" name="Image_36" descr="Image_3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3" name="Image_37" descr="Image_3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821191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J5*1473.00</f>
        <v>0</v>
      </c>
      <c r="L5" s="5"/>
    </row>
    <row r="6" spans="1:12" customHeight="1" ht="105" outlineLevel="4">
      <c r="A6" s="1"/>
      <c r="B6" s="1">
        <v>821192</v>
      </c>
      <c r="C6" s="1" t="s">
        <v>20</v>
      </c>
      <c r="D6" s="1" t="s">
        <v>21</v>
      </c>
      <c r="E6" s="2" t="s">
        <v>22</v>
      </c>
      <c r="F6" s="2" t="s">
        <v>23</v>
      </c>
      <c r="G6" s="2" t="s">
        <v>24</v>
      </c>
      <c r="H6" s="2" t="s">
        <v>25</v>
      </c>
      <c r="I6" s="1">
        <v>0</v>
      </c>
      <c r="J6" s="3" t="s">
        <v>19</v>
      </c>
      <c r="K6" s="2" t="str">
        <f>J6*1181.00</f>
        <v>0</v>
      </c>
      <c r="L6" s="5"/>
    </row>
    <row r="7" spans="1:12" customHeight="1" ht="105" outlineLevel="4">
      <c r="A7" s="1"/>
      <c r="B7" s="1">
        <v>821193</v>
      </c>
      <c r="C7" s="1" t="s">
        <v>26</v>
      </c>
      <c r="D7" s="1" t="s">
        <v>27</v>
      </c>
      <c r="E7" s="2" t="s">
        <v>28</v>
      </c>
      <c r="F7" s="2" t="s">
        <v>29</v>
      </c>
      <c r="G7" s="2">
        <v>8</v>
      </c>
      <c r="H7" s="2" t="s">
        <v>18</v>
      </c>
      <c r="I7" s="1">
        <v>0</v>
      </c>
      <c r="J7" s="3" t="s">
        <v>19</v>
      </c>
      <c r="K7" s="2" t="str">
        <f>J7*2733.00</f>
        <v>0</v>
      </c>
      <c r="L7" s="5"/>
    </row>
    <row r="8" spans="1:12" customHeight="1" ht="105" outlineLevel="4">
      <c r="A8" s="1"/>
      <c r="B8" s="1">
        <v>821194</v>
      </c>
      <c r="C8" s="1" t="s">
        <v>30</v>
      </c>
      <c r="D8" s="1" t="s">
        <v>31</v>
      </c>
      <c r="E8" s="2" t="s">
        <v>32</v>
      </c>
      <c r="F8" s="2" t="s">
        <v>33</v>
      </c>
      <c r="G8" s="2">
        <v>0</v>
      </c>
      <c r="H8" s="2">
        <v>0</v>
      </c>
      <c r="I8" s="1">
        <v>0</v>
      </c>
      <c r="J8" s="3" t="s">
        <v>19</v>
      </c>
      <c r="K8" s="2" t="str">
        <f>J8*1135.00</f>
        <v>0</v>
      </c>
      <c r="L8" s="5"/>
    </row>
    <row r="9" spans="1:12" customHeight="1" ht="105" outlineLevel="4">
      <c r="A9" s="1"/>
      <c r="B9" s="1">
        <v>821195</v>
      </c>
      <c r="C9" s="1" t="s">
        <v>34</v>
      </c>
      <c r="D9" s="1" t="s">
        <v>35</v>
      </c>
      <c r="E9" s="2" t="s">
        <v>36</v>
      </c>
      <c r="F9" s="2" t="s">
        <v>37</v>
      </c>
      <c r="G9" s="2">
        <v>0</v>
      </c>
      <c r="H9" s="2" t="s">
        <v>24</v>
      </c>
      <c r="I9" s="1">
        <v>0</v>
      </c>
      <c r="J9" s="3" t="s">
        <v>19</v>
      </c>
      <c r="K9" s="2" t="str">
        <f>J9*1548.00</f>
        <v>0</v>
      </c>
      <c r="L9" s="5"/>
    </row>
    <row r="10" spans="1:12" customHeight="1" ht="105" outlineLevel="4">
      <c r="A10" s="1"/>
      <c r="B10" s="1">
        <v>821196</v>
      </c>
      <c r="C10" s="1" t="s">
        <v>38</v>
      </c>
      <c r="D10" s="1" t="s">
        <v>39</v>
      </c>
      <c r="E10" s="2" t="s">
        <v>40</v>
      </c>
      <c r="F10" s="2" t="s">
        <v>41</v>
      </c>
      <c r="G10" s="2">
        <v>0</v>
      </c>
      <c r="H10" s="2" t="s">
        <v>24</v>
      </c>
      <c r="I10" s="1">
        <v>0</v>
      </c>
      <c r="J10" s="3" t="s">
        <v>19</v>
      </c>
      <c r="K10" s="2" t="str">
        <f>J10*1309.00</f>
        <v>0</v>
      </c>
      <c r="L10" s="5"/>
    </row>
    <row r="11" spans="1:12" customHeight="1" ht="105" outlineLevel="4">
      <c r="A11" s="1"/>
      <c r="B11" s="1">
        <v>836191</v>
      </c>
      <c r="C11" s="1" t="s">
        <v>42</v>
      </c>
      <c r="D11" s="1" t="s">
        <v>43</v>
      </c>
      <c r="E11" s="2" t="s">
        <v>44</v>
      </c>
      <c r="F11" s="2" t="s">
        <v>45</v>
      </c>
      <c r="G11" s="2">
        <v>0</v>
      </c>
      <c r="H11" s="2">
        <v>1</v>
      </c>
      <c r="I11" s="1">
        <v>0</v>
      </c>
      <c r="J11" s="3" t="s">
        <v>19</v>
      </c>
      <c r="K11" s="2" t="str">
        <f>J11*1358.00</f>
        <v>0</v>
      </c>
      <c r="L11" s="5"/>
    </row>
    <row r="12" spans="1:12" outlineLevel="2">
      <c r="A12" s="8" t="s">
        <v>46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5"/>
    </row>
    <row r="13" spans="1:12" customHeight="1" ht="105" outlineLevel="4">
      <c r="A13" s="1"/>
      <c r="B13" s="1">
        <v>825349</v>
      </c>
      <c r="C13" s="1" t="s">
        <v>47</v>
      </c>
      <c r="D13" s="1" t="s">
        <v>48</v>
      </c>
      <c r="E13" s="2" t="s">
        <v>49</v>
      </c>
      <c r="F13" s="2" t="s">
        <v>50</v>
      </c>
      <c r="G13" s="2">
        <v>0</v>
      </c>
      <c r="H13" s="2">
        <v>0</v>
      </c>
      <c r="I13" s="1">
        <v>0</v>
      </c>
      <c r="J13" s="3" t="s">
        <v>19</v>
      </c>
      <c r="K13" s="2" t="str">
        <f>J13*834.35</f>
        <v>0</v>
      </c>
      <c r="L13" s="5"/>
    </row>
    <row r="14" spans="1:12" customHeight="1" ht="105" outlineLevel="4">
      <c r="A14" s="1"/>
      <c r="B14" s="1">
        <v>825350</v>
      </c>
      <c r="C14" s="1" t="s">
        <v>51</v>
      </c>
      <c r="D14" s="1" t="s">
        <v>52</v>
      </c>
      <c r="E14" s="2" t="s">
        <v>53</v>
      </c>
      <c r="F14" s="2" t="s">
        <v>54</v>
      </c>
      <c r="G14" s="2" t="s">
        <v>25</v>
      </c>
      <c r="H14" s="2">
        <v>0</v>
      </c>
      <c r="I14" s="1">
        <v>0</v>
      </c>
      <c r="J14" s="3" t="s">
        <v>19</v>
      </c>
      <c r="K14" s="2" t="str">
        <f>J14*1019.35</f>
        <v>0</v>
      </c>
      <c r="L14" s="5"/>
    </row>
    <row r="15" spans="1:12" customHeight="1" ht="105" outlineLevel="4">
      <c r="A15" s="1"/>
      <c r="B15" s="1">
        <v>825357</v>
      </c>
      <c r="C15" s="1" t="s">
        <v>55</v>
      </c>
      <c r="D15" s="1" t="s">
        <v>56</v>
      </c>
      <c r="E15" s="2" t="s">
        <v>57</v>
      </c>
      <c r="F15" s="2" t="s">
        <v>58</v>
      </c>
      <c r="G15" s="2" t="s">
        <v>59</v>
      </c>
      <c r="H15" s="2">
        <v>0</v>
      </c>
      <c r="I15" s="1">
        <v>0</v>
      </c>
      <c r="J15" s="3" t="s">
        <v>19</v>
      </c>
      <c r="K15" s="2" t="str">
        <f>J15*1900.00</f>
        <v>0</v>
      </c>
      <c r="L15" s="5"/>
    </row>
    <row r="16" spans="1:12" customHeight="1" ht="105" outlineLevel="4">
      <c r="A16" s="1"/>
      <c r="B16" s="1">
        <v>825358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>
        <v>0</v>
      </c>
      <c r="I16" s="1">
        <v>0</v>
      </c>
      <c r="J16" s="3" t="s">
        <v>19</v>
      </c>
      <c r="K16" s="2" t="str">
        <f>J16*0.00</f>
        <v>0</v>
      </c>
      <c r="L16" s="5"/>
    </row>
    <row r="17" spans="1:12" outlineLevel="4">
      <c r="A17" s="1"/>
      <c r="B17" s="1">
        <v>889573</v>
      </c>
      <c r="C17" s="1" t="s">
        <v>64</v>
      </c>
      <c r="D17" s="1" t="s">
        <v>65</v>
      </c>
      <c r="E17" s="2" t="s">
        <v>66</v>
      </c>
      <c r="F17" s="2" t="s">
        <v>67</v>
      </c>
      <c r="G17" s="2">
        <v>5</v>
      </c>
      <c r="H17" s="2">
        <v>0</v>
      </c>
      <c r="I17" s="1">
        <v>0</v>
      </c>
      <c r="J17" s="3" t="s">
        <v>19</v>
      </c>
      <c r="K17" s="2" t="str">
        <f>J17*6634.80</f>
        <v>0</v>
      </c>
      <c r="L17" s="5"/>
    </row>
    <row r="18" spans="1:12" outlineLevel="4">
      <c r="A18" s="1"/>
      <c r="B18" s="1">
        <v>889574</v>
      </c>
      <c r="C18" s="1" t="s">
        <v>68</v>
      </c>
      <c r="D18" s="1" t="s">
        <v>69</v>
      </c>
      <c r="E18" s="2" t="s">
        <v>70</v>
      </c>
      <c r="F18" s="2" t="s">
        <v>71</v>
      </c>
      <c r="G18" s="2">
        <v>5</v>
      </c>
      <c r="H18" s="2">
        <v>0</v>
      </c>
      <c r="I18" s="1">
        <v>0</v>
      </c>
      <c r="J18" s="3" t="s">
        <v>19</v>
      </c>
      <c r="K18" s="2" t="str">
        <f>J18*10508.90</f>
        <v>0</v>
      </c>
      <c r="L18" s="5"/>
    </row>
    <row r="19" spans="1:12" outlineLevel="4">
      <c r="A19" s="1"/>
      <c r="B19" s="1">
        <v>889575</v>
      </c>
      <c r="C19" s="1" t="s">
        <v>72</v>
      </c>
      <c r="D19" s="1" t="s">
        <v>73</v>
      </c>
      <c r="E19" s="2" t="s">
        <v>74</v>
      </c>
      <c r="F19" s="2" t="s">
        <v>75</v>
      </c>
      <c r="G19" s="2">
        <v>4</v>
      </c>
      <c r="H19" s="2">
        <v>0</v>
      </c>
      <c r="I19" s="1">
        <v>0</v>
      </c>
      <c r="J19" s="3" t="s">
        <v>19</v>
      </c>
      <c r="K19" s="2" t="str">
        <f>J19*14956.80</f>
        <v>0</v>
      </c>
      <c r="L19" s="5"/>
    </row>
    <row r="20" spans="1:12" outlineLevel="4">
      <c r="A20" s="1"/>
      <c r="B20" s="1">
        <v>889576</v>
      </c>
      <c r="C20" s="1" t="s">
        <v>76</v>
      </c>
      <c r="D20" s="1" t="s">
        <v>77</v>
      </c>
      <c r="E20" s="2" t="s">
        <v>78</v>
      </c>
      <c r="F20" s="2" t="s">
        <v>79</v>
      </c>
      <c r="G20" s="2">
        <v>3</v>
      </c>
      <c r="H20" s="2">
        <v>0</v>
      </c>
      <c r="I20" s="1">
        <v>0</v>
      </c>
      <c r="J20" s="3" t="s">
        <v>19</v>
      </c>
      <c r="K20" s="2" t="str">
        <f>J20*18602.90</f>
        <v>0</v>
      </c>
      <c r="L20" s="5"/>
    </row>
    <row r="21" spans="1:12" outlineLevel="4">
      <c r="A21" s="1"/>
      <c r="B21" s="1">
        <v>889577</v>
      </c>
      <c r="C21" s="1" t="s">
        <v>80</v>
      </c>
      <c r="D21" s="1" t="s">
        <v>81</v>
      </c>
      <c r="E21" s="2" t="s">
        <v>82</v>
      </c>
      <c r="F21" s="2" t="s">
        <v>83</v>
      </c>
      <c r="G21" s="2">
        <v>8</v>
      </c>
      <c r="H21" s="2">
        <v>0</v>
      </c>
      <c r="I21" s="1">
        <v>0</v>
      </c>
      <c r="J21" s="3" t="s">
        <v>19</v>
      </c>
      <c r="K21" s="2" t="str">
        <f>J21*4297.80</f>
        <v>0</v>
      </c>
      <c r="L21" s="5"/>
    </row>
    <row r="22" spans="1:12" outlineLevel="4">
      <c r="A22" s="1"/>
      <c r="B22" s="1">
        <v>889578</v>
      </c>
      <c r="C22" s="1" t="s">
        <v>84</v>
      </c>
      <c r="D22" s="1" t="s">
        <v>85</v>
      </c>
      <c r="E22" s="2" t="s">
        <v>86</v>
      </c>
      <c r="F22" s="2" t="s">
        <v>87</v>
      </c>
      <c r="G22" s="2">
        <v>7</v>
      </c>
      <c r="H22" s="2">
        <v>0</v>
      </c>
      <c r="I22" s="1">
        <v>0</v>
      </c>
      <c r="J22" s="3" t="s">
        <v>19</v>
      </c>
      <c r="K22" s="2" t="str">
        <f>J22*5589.80</f>
        <v>0</v>
      </c>
      <c r="L22" s="5"/>
    </row>
    <row r="23" spans="1:12" outlineLevel="4">
      <c r="A23" s="1"/>
      <c r="B23" s="1">
        <v>889579</v>
      </c>
      <c r="C23" s="1" t="s">
        <v>88</v>
      </c>
      <c r="D23" s="1" t="s">
        <v>89</v>
      </c>
      <c r="E23" s="2" t="s">
        <v>90</v>
      </c>
      <c r="F23" s="2" t="s">
        <v>91</v>
      </c>
      <c r="G23" s="2">
        <v>4</v>
      </c>
      <c r="H23" s="2">
        <v>0</v>
      </c>
      <c r="I23" s="1">
        <v>0</v>
      </c>
      <c r="J23" s="3" t="s">
        <v>19</v>
      </c>
      <c r="K23" s="2" t="str">
        <f>J23*9790.70</f>
        <v>0</v>
      </c>
      <c r="L23" s="5"/>
    </row>
    <row r="24" spans="1:12" outlineLevel="4">
      <c r="A24" s="1"/>
      <c r="B24" s="1">
        <v>889580</v>
      </c>
      <c r="C24" s="1" t="s">
        <v>92</v>
      </c>
      <c r="D24" s="1" t="s">
        <v>93</v>
      </c>
      <c r="E24" s="2" t="s">
        <v>94</v>
      </c>
      <c r="F24" s="2" t="s">
        <v>95</v>
      </c>
      <c r="G24" s="2">
        <v>4</v>
      </c>
      <c r="H24" s="2">
        <v>0</v>
      </c>
      <c r="I24" s="1">
        <v>0</v>
      </c>
      <c r="J24" s="3" t="s">
        <v>19</v>
      </c>
      <c r="K24" s="2" t="str">
        <f>J24*12657.80</f>
        <v>0</v>
      </c>
      <c r="L24" s="5"/>
    </row>
    <row r="25" spans="1:12" outlineLevel="2">
      <c r="A25" s="8" t="s">
        <v>96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5"/>
    </row>
    <row r="26" spans="1:12" customHeight="1" ht="105" outlineLevel="4">
      <c r="A26" s="1"/>
      <c r="B26" s="1">
        <v>868621</v>
      </c>
      <c r="C26" s="1" t="s">
        <v>97</v>
      </c>
      <c r="D26" s="1" t="s">
        <v>98</v>
      </c>
      <c r="E26" s="2" t="s">
        <v>99</v>
      </c>
      <c r="F26" s="2" t="s">
        <v>100</v>
      </c>
      <c r="G26" s="2">
        <v>0</v>
      </c>
      <c r="H26" s="2">
        <v>0</v>
      </c>
      <c r="I26" s="1">
        <v>0</v>
      </c>
      <c r="J26" s="3" t="s">
        <v>19</v>
      </c>
      <c r="K26" s="2" t="str">
        <f>J26*860.25</f>
        <v>0</v>
      </c>
      <c r="L26" s="5"/>
    </row>
    <row r="27" spans="1:12" customHeight="1" ht="105" outlineLevel="4">
      <c r="A27" s="1"/>
      <c r="B27" s="1">
        <v>868620</v>
      </c>
      <c r="C27" s="1" t="s">
        <v>101</v>
      </c>
      <c r="D27" s="1" t="s">
        <v>102</v>
      </c>
      <c r="E27" s="2" t="s">
        <v>103</v>
      </c>
      <c r="F27" s="2" t="s">
        <v>104</v>
      </c>
      <c r="G27" s="2">
        <v>0</v>
      </c>
      <c r="H27" s="2">
        <v>0</v>
      </c>
      <c r="I27" s="1">
        <v>0</v>
      </c>
      <c r="J27" s="3" t="s">
        <v>19</v>
      </c>
      <c r="K27" s="2" t="str">
        <f>J27*980.00</f>
        <v>0</v>
      </c>
      <c r="L27" s="5"/>
    </row>
    <row r="28" spans="1:12" customHeight="1" ht="105" outlineLevel="4">
      <c r="A28" s="1"/>
      <c r="B28" s="1">
        <v>868626</v>
      </c>
      <c r="C28" s="1" t="s">
        <v>105</v>
      </c>
      <c r="D28" s="1"/>
      <c r="E28" s="2" t="s">
        <v>106</v>
      </c>
      <c r="F28" s="2" t="s">
        <v>107</v>
      </c>
      <c r="G28" s="2">
        <v>3</v>
      </c>
      <c r="H28" s="2">
        <v>0</v>
      </c>
      <c r="I28" s="1">
        <v>0</v>
      </c>
      <c r="J28" s="3" t="s">
        <v>19</v>
      </c>
      <c r="K28" s="2" t="str">
        <f>J28*8149.80</f>
        <v>0</v>
      </c>
      <c r="L28" s="5"/>
    </row>
    <row r="29" spans="1:12" customHeight="1" ht="105" outlineLevel="4">
      <c r="A29" s="1"/>
      <c r="B29" s="1">
        <v>868622</v>
      </c>
      <c r="C29" s="1" t="s">
        <v>108</v>
      </c>
      <c r="D29" s="1"/>
      <c r="E29" s="2" t="s">
        <v>109</v>
      </c>
      <c r="F29" s="2" t="s">
        <v>110</v>
      </c>
      <c r="G29" s="2">
        <v>2</v>
      </c>
      <c r="H29" s="2">
        <v>0</v>
      </c>
      <c r="I29" s="1">
        <v>0</v>
      </c>
      <c r="J29" s="3" t="s">
        <v>19</v>
      </c>
      <c r="K29" s="2" t="str">
        <f>J29*7503.12</f>
        <v>0</v>
      </c>
      <c r="L29" s="5"/>
    </row>
    <row r="30" spans="1:12" customHeight="1" ht="105" outlineLevel="4">
      <c r="A30" s="1"/>
      <c r="B30" s="1">
        <v>868627</v>
      </c>
      <c r="C30" s="1" t="s">
        <v>111</v>
      </c>
      <c r="D30" s="1"/>
      <c r="E30" s="2" t="s">
        <v>112</v>
      </c>
      <c r="F30" s="2" t="s">
        <v>113</v>
      </c>
      <c r="G30" s="2">
        <v>0</v>
      </c>
      <c r="H30" s="2">
        <v>0</v>
      </c>
      <c r="I30" s="1">
        <v>0</v>
      </c>
      <c r="J30" s="3" t="s">
        <v>19</v>
      </c>
      <c r="K30" s="2" t="str">
        <f>J30*9708.36</f>
        <v>0</v>
      </c>
      <c r="L30" s="5"/>
    </row>
    <row r="31" spans="1:12" customHeight="1" ht="105" outlineLevel="4">
      <c r="A31" s="1"/>
      <c r="B31" s="1">
        <v>868623</v>
      </c>
      <c r="C31" s="1" t="s">
        <v>114</v>
      </c>
      <c r="D31" s="1"/>
      <c r="E31" s="2" t="s">
        <v>115</v>
      </c>
      <c r="F31" s="2" t="s">
        <v>116</v>
      </c>
      <c r="G31" s="2">
        <v>0</v>
      </c>
      <c r="H31" s="2">
        <v>0</v>
      </c>
      <c r="I31" s="1">
        <v>0</v>
      </c>
      <c r="J31" s="3" t="s">
        <v>19</v>
      </c>
      <c r="K31" s="2" t="str">
        <f>J31*9126.96</f>
        <v>0</v>
      </c>
      <c r="L31" s="5"/>
    </row>
    <row r="32" spans="1:12" customHeight="1" ht="105" outlineLevel="4">
      <c r="A32" s="1"/>
      <c r="B32" s="1">
        <v>868628</v>
      </c>
      <c r="C32" s="1" t="s">
        <v>117</v>
      </c>
      <c r="D32" s="1"/>
      <c r="E32" s="2" t="s">
        <v>118</v>
      </c>
      <c r="F32" s="2" t="s">
        <v>119</v>
      </c>
      <c r="G32" s="2">
        <v>2</v>
      </c>
      <c r="H32" s="2">
        <v>0</v>
      </c>
      <c r="I32" s="1">
        <v>0</v>
      </c>
      <c r="J32" s="3" t="s">
        <v>19</v>
      </c>
      <c r="K32" s="2" t="str">
        <f>J32*13162.08</f>
        <v>0</v>
      </c>
      <c r="L32" s="5"/>
    </row>
    <row r="33" spans="1:12" customHeight="1" ht="105" outlineLevel="4">
      <c r="A33" s="1"/>
      <c r="B33" s="1">
        <v>868624</v>
      </c>
      <c r="C33" s="1" t="s">
        <v>120</v>
      </c>
      <c r="D33" s="1"/>
      <c r="E33" s="2" t="s">
        <v>121</v>
      </c>
      <c r="F33" s="2" t="s">
        <v>122</v>
      </c>
      <c r="G33" s="2">
        <v>1</v>
      </c>
      <c r="H33" s="2">
        <v>0</v>
      </c>
      <c r="I33" s="1">
        <v>0</v>
      </c>
      <c r="J33" s="3" t="s">
        <v>19</v>
      </c>
      <c r="K33" s="2" t="str">
        <f>J33*12503.16</f>
        <v>0</v>
      </c>
      <c r="L33" s="5"/>
    </row>
    <row r="34" spans="1:12" customHeight="1" ht="105" outlineLevel="4">
      <c r="A34" s="1"/>
      <c r="B34" s="1">
        <v>868629</v>
      </c>
      <c r="C34" s="1" t="s">
        <v>123</v>
      </c>
      <c r="D34" s="1"/>
      <c r="E34" s="2" t="s">
        <v>124</v>
      </c>
      <c r="F34" s="2" t="s">
        <v>125</v>
      </c>
      <c r="G34" s="2">
        <v>1</v>
      </c>
      <c r="H34" s="2">
        <v>0</v>
      </c>
      <c r="I34" s="1">
        <v>0</v>
      </c>
      <c r="J34" s="3" t="s">
        <v>19</v>
      </c>
      <c r="K34" s="2" t="str">
        <f>J34*19416.72</f>
        <v>0</v>
      </c>
      <c r="L34" s="5"/>
    </row>
    <row r="35" spans="1:12" customHeight="1" ht="105" outlineLevel="4">
      <c r="A35" s="1"/>
      <c r="B35" s="1">
        <v>868625</v>
      </c>
      <c r="C35" s="1" t="s">
        <v>126</v>
      </c>
      <c r="D35" s="1"/>
      <c r="E35" s="2" t="s">
        <v>127</v>
      </c>
      <c r="F35" s="2" t="s">
        <v>128</v>
      </c>
      <c r="G35" s="2">
        <v>1</v>
      </c>
      <c r="H35" s="2">
        <v>0</v>
      </c>
      <c r="I35" s="1">
        <v>0</v>
      </c>
      <c r="J35" s="3" t="s">
        <v>19</v>
      </c>
      <c r="K35" s="2" t="str">
        <f>J35*19029.12</f>
        <v>0</v>
      </c>
      <c r="L35" s="5"/>
    </row>
    <row r="36" spans="1:12" customHeight="1" ht="105" outlineLevel="4">
      <c r="A36" s="1"/>
      <c r="B36" s="1">
        <v>869388</v>
      </c>
      <c r="C36" s="1" t="s">
        <v>129</v>
      </c>
      <c r="D36" s="1" t="s">
        <v>130</v>
      </c>
      <c r="E36" s="2" t="s">
        <v>131</v>
      </c>
      <c r="F36" s="2" t="s">
        <v>132</v>
      </c>
      <c r="G36" s="2">
        <v>0</v>
      </c>
      <c r="H36" s="2">
        <v>0</v>
      </c>
      <c r="I36" s="1">
        <v>0</v>
      </c>
      <c r="J36" s="3" t="s">
        <v>19</v>
      </c>
      <c r="K36" s="2" t="str">
        <f>J36*799.80</f>
        <v>0</v>
      </c>
      <c r="L36" s="5"/>
    </row>
    <row r="37" spans="1:12" customHeight="1" ht="105" outlineLevel="4">
      <c r="A37" s="1"/>
      <c r="B37" s="1">
        <v>869387</v>
      </c>
      <c r="C37" s="1" t="s">
        <v>133</v>
      </c>
      <c r="D37" s="1" t="s">
        <v>134</v>
      </c>
      <c r="E37" s="2" t="s">
        <v>135</v>
      </c>
      <c r="F37" s="2" t="s">
        <v>136</v>
      </c>
      <c r="G37" s="2">
        <v>-29</v>
      </c>
      <c r="H37" s="2">
        <v>0</v>
      </c>
      <c r="I37" s="1">
        <v>0</v>
      </c>
      <c r="J37" s="3" t="s">
        <v>19</v>
      </c>
      <c r="K37" s="2" t="str">
        <f>J37*954.00</f>
        <v>0</v>
      </c>
      <c r="L3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2:K12"/>
    <mergeCell ref="A25:K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2025-07-19T06:41:17+03:00</dcterms:created>
  <dcterms:modified xsi:type="dcterms:W3CDTF">2025-07-19T06:41:17+03:00</dcterms:modified>
  <dc:title>Untitled Spreadsheet</dc:title>
  <dc:description/>
  <dc:subject/>
  <cp:keywords/>
  <cp:category/>
</cp:coreProperties>
</file>