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<sst xmlns="http://schemas.openxmlformats.org/spreadsheetml/2006/main" uniqueCount="95">
  <si>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</si>
  <si>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</si>
  <si>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</si>
  <si>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</si>
  <si>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</si>
  <si>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</si>
  <si>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</si>
  <si>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</si>
  <si>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</si>
  <si>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</si>
  <si>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</si>
  <si>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Группы быстрого монтажа</t>
  </si>
  <si>
    <t>Группы быстрого монтажа VIEIR</t>
  </si>
  <si>
    <t>Группы из нержавеющей стали</t>
  </si>
  <si>
    <t>VER-001008</t>
  </si>
  <si>
    <t>VP226</t>
  </si>
  <si>
    <t>Насосная группа  прямого контура из нержавеющей стали 1 1/2"x 1" VER PRO (2/1шт)</t>
  </si>
  <si>
    <t>11 826.15 руб.</t>
  </si>
  <si>
    <t>шт</t>
  </si>
  <si>
    <t>VER-001009</t>
  </si>
  <si>
    <t>VP227</t>
  </si>
  <si>
    <t>Насосная группа с 4-х ходовым смес клапаном НЕРЖ 1 1/2"x 1" универ (левая/правая) VER PRO (2/1шт)</t>
  </si>
  <si>
    <t>15 387.96 руб.</t>
  </si>
  <si>
    <t>VER-001011</t>
  </si>
  <si>
    <t>VP235</t>
  </si>
  <si>
    <t>Гидрострелка из нержавеющей стали 1 1/2"x 1 1/4" (1шт)</t>
  </si>
  <si>
    <t>17 096.10 руб.</t>
  </si>
  <si>
    <t>VER-001398</t>
  </si>
  <si>
    <t>VP230A</t>
  </si>
  <si>
    <t>Насосная группа из нерж. стали с трехходовым смесительным клапаном 1 1/2"x 1" (2/1шт) БЕЗ НАСОСА</t>
  </si>
  <si>
    <t>14 281.05 руб.</t>
  </si>
  <si>
    <t>&gt;10</t>
  </si>
  <si>
    <t>VER-001602</t>
  </si>
  <si>
    <t>VP226A</t>
  </si>
  <si>
    <t>Насосная группа из нерж. стали быстрого монтажа прямого контура 1 1/2"x 1" (2/1шт)</t>
  </si>
  <si>
    <t>VER-001765</t>
  </si>
  <si>
    <t>VP227A</t>
  </si>
  <si>
    <t>Насосная группа из нерж. стали с четырехходовым термостатическим смесительным клапаном 1 1/2"x 1" (2</t>
  </si>
  <si>
    <t>Группы из эмалированной стали</t>
  </si>
  <si>
    <t>KIO-210001</t>
  </si>
  <si>
    <t>VR216</t>
  </si>
  <si>
    <t>Группа быстрого монтажа 11/2  высокотемпературного прямого контура С ШАР КРАНОМ без насоса (1/2шт)</t>
  </si>
  <si>
    <t>8 658.30 руб.</t>
  </si>
  <si>
    <t>KIO-210004</t>
  </si>
  <si>
    <t>VR211.2</t>
  </si>
  <si>
    <t>Коллектор  на 3 контура с накид. гайками 11/2,  в теплоиз, сталь, до 70 кВт, VIEIR</t>
  </si>
  <si>
    <t>10 733.94 руб.</t>
  </si>
  <si>
    <t>KIO-210005</t>
  </si>
  <si>
    <t>VR211.3</t>
  </si>
  <si>
    <t>Коллектор  на 5  контуров с накид. гайками 1/12,  в теплоиз, сталь, до 70 кВт, VIEIR</t>
  </si>
  <si>
    <t>14 720.58 руб.</t>
  </si>
  <si>
    <t>KIO-210006</t>
  </si>
  <si>
    <t>VR211.4</t>
  </si>
  <si>
    <t>Коллектор  на 7  контуров с накид. гайками 1/12,  в теплоиз, сталь, до 70 кВт, VIEIR</t>
  </si>
  <si>
    <t>18 698.40 руб.</t>
  </si>
  <si>
    <t>KIO-210007</t>
  </si>
  <si>
    <t>VR205</t>
  </si>
  <si>
    <t>Гидрострелка VR 11/2  в сборе с авт воздух, дренаж кран, с накид. гайками</t>
  </si>
  <si>
    <t>9 840.18 руб.</t>
  </si>
  <si>
    <t>KIO-210009</t>
  </si>
  <si>
    <t>VR220L</t>
  </si>
  <si>
    <t>Группа быстрого монтажа 11/2" подключ СЛЕВА в теплоиз. с термометрами С ТРЕХХОД. КЛАПАН без насоса</t>
  </si>
  <si>
    <t>10 516.38 руб.</t>
  </si>
  <si>
    <t>KIO-210010</t>
  </si>
  <si>
    <t>VR220R</t>
  </si>
  <si>
    <t>Группа быстрого монтажа 11/2" подключ СПРАВА в теплоиз. с термометр  С ТРЕХХОД. КЛАПАН без насоса</t>
  </si>
  <si>
    <t>VER-001492</t>
  </si>
  <si>
    <t>VR217</t>
  </si>
  <si>
    <t>Насосная группа с трехходовым смесительным клапаном (2/1шт)</t>
  </si>
  <si>
    <t>12 049.59 руб.</t>
  </si>
  <si>
    <t>VER-001546</t>
  </si>
  <si>
    <t>VR218</t>
  </si>
  <si>
    <t>Насосная группа с трехходовым смесительным клапаном "ViEiR"(2/1шт)</t>
  </si>
  <si>
    <t>12 333.30 руб.</t>
  </si>
  <si>
    <t>VER-001615</t>
  </si>
  <si>
    <t>VR222</t>
  </si>
  <si>
    <t>Насосная группа с теплообменником (2/1шт)</t>
  </si>
  <si>
    <t>23 644.95 руб.</t>
  </si>
  <si>
    <t>Комплектующие</t>
  </si>
  <si>
    <t>KIO-210008</t>
  </si>
  <si>
    <t>VR210A</t>
  </si>
  <si>
    <t>Кронштейн крепления коллектора (1/100шт)</t>
  </si>
  <si>
    <t>862.89 руб.</t>
  </si>
  <si>
    <t>KIO-210011</t>
  </si>
  <si>
    <t>VR209A</t>
  </si>
  <si>
    <t>Кронштейны крепления коллектора с отступом ПАРА (1/100шт)</t>
  </si>
  <si>
    <t>514.50 руб.</t>
  </si>
  <si>
    <t>VER-001088</t>
  </si>
  <si>
    <t>VR1134</t>
  </si>
  <si>
    <t>Магнитный уловитель для гидрострелки 3/4" (50/1шт)</t>
  </si>
  <si>
    <t>1 259.79 руб.</t>
  </si>
  <si>
    <t>VER-001677</t>
  </si>
  <si>
    <t>VR211-D</t>
  </si>
  <si>
    <t>Заглушка (пластина) для коллектора 1 1/2"M (250/1пара)</t>
  </si>
  <si>
    <t>67.62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</si>
</sst>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8113673_37d2_11ef_a5e9_047c1617b143_14e1e1a8_f93d_11ef_a6ea_047c1617b1431.jpeg"/><Relationship Id="rId2" Type="http://schemas.openxmlformats.org/officeDocument/2006/relationships/image" Target="../media/88113675_37d2_11ef_a5e9_047c1617b143_14e1e1aa_f93d_11ef_a6ea_047c1617b1432.jpeg"/><Relationship Id="rId3" Type="http://schemas.openxmlformats.org/officeDocument/2006/relationships/image" Target="../media/88113679_37d2_11ef_a5e9_047c1617b143_64c8bb4e_5a46_11f0_a775_047c1617b1433.jpeg"/><Relationship Id="rId4" Type="http://schemas.openxmlformats.org/officeDocument/2006/relationships/image" Target="../media/9182be38_eeb6_11ef_a6dd_047c1617b143_a26f33db_7c1e_11f0_a7a3_047c1617b1434.jpeg"/><Relationship Id="rId5" Type="http://schemas.openxmlformats.org/officeDocument/2006/relationships/image" Target="../media/90d5535b_86a5_11e9_8101_003048fd731b_64c8bb52_5a46_11f0_a775_047c1617b1435.jpeg"/><Relationship Id="rId6" Type="http://schemas.openxmlformats.org/officeDocument/2006/relationships/image" Target="../media/90d55361_86a5_11e9_8101_003048fd731b_4829b00c_0627_11ea_810d_003048fd731b6.png"/><Relationship Id="rId7" Type="http://schemas.openxmlformats.org/officeDocument/2006/relationships/image" Target="../media/90d55363_86a5_11e9_8101_003048fd731b_4829b00d_0627_11ea_810d_003048fd731b7.png"/><Relationship Id="rId8" Type="http://schemas.openxmlformats.org/officeDocument/2006/relationships/image" Target="../media/90d55365_86a5_11e9_8101_003048fd731b_64c8bb51_5a46_11f0_a775_047c1617b1438.jpeg"/><Relationship Id="rId9" Type="http://schemas.openxmlformats.org/officeDocument/2006/relationships/image" Target="../media/90d55367_86a5_11e9_8101_003048fd731b_e8722853_518a_11ea_810f_003048fd731b9.png"/><Relationship Id="rId10" Type="http://schemas.openxmlformats.org/officeDocument/2006/relationships/image" Target="../media/365e7153_68f5_11ea_8111_003048fd731b_49c4af0d_056a_11f0_a6fc_047c1617b14310.jpeg"/><Relationship Id="rId11" Type="http://schemas.openxmlformats.org/officeDocument/2006/relationships/image" Target="../media/365e7155_68f5_11ea_8111_003048fd731b_018ae8b2_7ca2_11ea_8111_003048fd731b11.jpeg"/><Relationship Id="rId12" Type="http://schemas.openxmlformats.org/officeDocument/2006/relationships/image" Target="../media/e5586488_f66a_11ef_a6e7_047c1617b143_a26f33dd_7c1e_11f0_a7a3_047c1617b14312.jpeg"/><Relationship Id="rId13" Type="http://schemas.openxmlformats.org/officeDocument/2006/relationships/image" Target="../media/b44e42b0_245f_11f0_a725_047c1617b143_83eb96c8_5d58_11f0_a779_047c1617b14313.jpeg"/><Relationship Id="rId14" Type="http://schemas.openxmlformats.org/officeDocument/2006/relationships/image" Target="../media/28a1d120_7e77_11f0_a7a6_047c1617b143_a24fffbd_96ed_11f0_a7c5_047c1617b14314.jpeg"/><Relationship Id="rId15" Type="http://schemas.openxmlformats.org/officeDocument/2006/relationships/image" Target="../media/90d55369_86a5_11e9_8101_003048fd731b_64c8bb50_5a46_11f0_a775_047c1617b14315.jpeg"/><Relationship Id="rId16" Type="http://schemas.openxmlformats.org/officeDocument/2006/relationships/image" Target="../media/32cd960c_0918_11eb_81b8_003048fd731b_83eb9680_5d58_11f0_a779_047c1617b14316.jpeg"/><Relationship Id="rId17" Type="http://schemas.openxmlformats.org/officeDocument/2006/relationships/image" Target="../media/fa083bcd_526f_11ef_a60b_047c1617b143_703303e2_d01e_11f0_a810_047c1617b143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5" name="Image_13" descr="Image_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6" name="Image_14" descr="Image_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7" name="Image_15" descr="Image_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8" name="Image_16" descr="Image_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9" name="Image_17" descr="Image_1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0" name="Image_18" descr="Image_18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1" name="Image_19" descr="Image_19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2" name="Image_20" descr="Image_20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3" name="Image_21" descr="Image_2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4" name="Image_22" descr="Image_2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5" name="Image_24" descr="Image_2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6" name="Image_25" descr="Image_25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7" name="Image_26" descr="Image_26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884146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J6*11826.15</f>
        <v>0</v>
      </c>
      <c r="L6" s="5"/>
    </row>
    <row r="7" spans="1:12" customHeight="1" ht="105" outlineLevel="5">
      <c r="A7" s="1"/>
      <c r="B7" s="1">
        <v>884147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2</v>
      </c>
      <c r="H7" s="2">
        <v>0</v>
      </c>
      <c r="I7" s="1">
        <v>0</v>
      </c>
      <c r="J7" s="3" t="s">
        <v>18</v>
      </c>
      <c r="K7" s="2" t="str">
        <f>J7*15387.96</f>
        <v>0</v>
      </c>
      <c r="L7" s="5"/>
    </row>
    <row r="8" spans="1:12" customHeight="1" ht="105" outlineLevel="5">
      <c r="A8" s="1"/>
      <c r="B8" s="1">
        <v>884149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1</v>
      </c>
      <c r="H8" s="2">
        <v>0</v>
      </c>
      <c r="I8" s="1">
        <v>0</v>
      </c>
      <c r="J8" s="3" t="s">
        <v>18</v>
      </c>
      <c r="K8" s="2" t="str">
        <f>J8*17096.10</f>
        <v>0</v>
      </c>
      <c r="L8" s="5"/>
    </row>
    <row r="9" spans="1:12" customHeight="1" ht="105" outlineLevel="5">
      <c r="A9" s="1"/>
      <c r="B9" s="1">
        <v>886000</v>
      </c>
      <c r="C9" s="1" t="s">
        <v>27</v>
      </c>
      <c r="D9" s="1" t="s">
        <v>28</v>
      </c>
      <c r="E9" s="2" t="s">
        <v>29</v>
      </c>
      <c r="F9" s="2" t="s">
        <v>30</v>
      </c>
      <c r="G9" s="2" t="s">
        <v>31</v>
      </c>
      <c r="H9" s="2">
        <v>0</v>
      </c>
      <c r="I9" s="1">
        <v>0</v>
      </c>
      <c r="J9" s="3" t="s">
        <v>18</v>
      </c>
      <c r="K9" s="2" t="str">
        <f>J9*14281.05</f>
        <v>0</v>
      </c>
      <c r="L9" s="5"/>
    </row>
    <row r="10" spans="1:12" outlineLevel="5">
      <c r="A10" s="1"/>
      <c r="B10" s="1">
        <v>955741</v>
      </c>
      <c r="C10" s="1" t="s">
        <v>32</v>
      </c>
      <c r="D10" s="1" t="s">
        <v>33</v>
      </c>
      <c r="E10" s="2" t="s">
        <v>34</v>
      </c>
      <c r="F10" s="2" t="s">
        <v>17</v>
      </c>
      <c r="G10" s="2">
        <v>0</v>
      </c>
      <c r="H10" s="2">
        <v>0</v>
      </c>
      <c r="I10" s="1">
        <v>0</v>
      </c>
      <c r="J10" s="3" t="s">
        <v>18</v>
      </c>
      <c r="K10" s="2" t="str">
        <f>J10*11826.15</f>
        <v>0</v>
      </c>
      <c r="L10" s="5"/>
    </row>
    <row r="11" spans="1:12" outlineLevel="5">
      <c r="A11" s="1"/>
      <c r="B11" s="1">
        <v>955830</v>
      </c>
      <c r="C11" s="1" t="s">
        <v>35</v>
      </c>
      <c r="D11" s="1" t="s">
        <v>36</v>
      </c>
      <c r="E11" s="2" t="s">
        <v>37</v>
      </c>
      <c r="F11" s="2" t="s">
        <v>22</v>
      </c>
      <c r="G11" s="2">
        <v>0</v>
      </c>
      <c r="H11" s="2">
        <v>0</v>
      </c>
      <c r="I11" s="1">
        <v>0</v>
      </c>
      <c r="J11" s="3" t="s">
        <v>18</v>
      </c>
      <c r="K11" s="2" t="str">
        <f>J11*15387.96</f>
        <v>0</v>
      </c>
      <c r="L11" s="5"/>
    </row>
    <row r="12" spans="1:12" outlineLevel="3">
      <c r="A12" s="9" t="s">
        <v>38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</row>
    <row r="13" spans="1:12" customHeight="1" ht="105" outlineLevel="5">
      <c r="A13" s="1"/>
      <c r="B13" s="1">
        <v>819056</v>
      </c>
      <c r="C13" s="1" t="s">
        <v>39</v>
      </c>
      <c r="D13" s="1" t="s">
        <v>40</v>
      </c>
      <c r="E13" s="2" t="s">
        <v>41</v>
      </c>
      <c r="F13" s="2" t="s">
        <v>42</v>
      </c>
      <c r="G13" s="2">
        <v>10</v>
      </c>
      <c r="H13" s="2">
        <v>0</v>
      </c>
      <c r="I13" s="1">
        <v>0</v>
      </c>
      <c r="J13" s="3" t="s">
        <v>18</v>
      </c>
      <c r="K13" s="2" t="str">
        <f>J13*8658.30</f>
        <v>0</v>
      </c>
      <c r="L13" s="5"/>
    </row>
    <row r="14" spans="1:12" customHeight="1" ht="105" outlineLevel="5">
      <c r="A14" s="1"/>
      <c r="B14" s="1">
        <v>819059</v>
      </c>
      <c r="C14" s="1" t="s">
        <v>43</v>
      </c>
      <c r="D14" s="1" t="s">
        <v>44</v>
      </c>
      <c r="E14" s="2" t="s">
        <v>45</v>
      </c>
      <c r="F14" s="2" t="s">
        <v>46</v>
      </c>
      <c r="G14" s="2">
        <v>3</v>
      </c>
      <c r="H14" s="2">
        <v>0</v>
      </c>
      <c r="I14" s="1">
        <v>0</v>
      </c>
      <c r="J14" s="3" t="s">
        <v>18</v>
      </c>
      <c r="K14" s="2" t="str">
        <f>J14*10733.94</f>
        <v>0</v>
      </c>
      <c r="L14" s="5"/>
    </row>
    <row r="15" spans="1:12" customHeight="1" ht="105" outlineLevel="5">
      <c r="A15" s="1"/>
      <c r="B15" s="1">
        <v>819060</v>
      </c>
      <c r="C15" s="1" t="s">
        <v>47</v>
      </c>
      <c r="D15" s="1" t="s">
        <v>48</v>
      </c>
      <c r="E15" s="2" t="s">
        <v>49</v>
      </c>
      <c r="F15" s="2" t="s">
        <v>50</v>
      </c>
      <c r="G15" s="2">
        <v>3</v>
      </c>
      <c r="H15" s="2">
        <v>0</v>
      </c>
      <c r="I15" s="1">
        <v>0</v>
      </c>
      <c r="J15" s="3" t="s">
        <v>18</v>
      </c>
      <c r="K15" s="2" t="str">
        <f>J15*14720.58</f>
        <v>0</v>
      </c>
      <c r="L15" s="5"/>
    </row>
    <row r="16" spans="1:12" customHeight="1" ht="105" outlineLevel="5">
      <c r="A16" s="1"/>
      <c r="B16" s="1">
        <v>819061</v>
      </c>
      <c r="C16" s="1" t="s">
        <v>51</v>
      </c>
      <c r="D16" s="1" t="s">
        <v>52</v>
      </c>
      <c r="E16" s="2" t="s">
        <v>53</v>
      </c>
      <c r="F16" s="2" t="s">
        <v>54</v>
      </c>
      <c r="G16" s="2">
        <v>3</v>
      </c>
      <c r="H16" s="2">
        <v>0</v>
      </c>
      <c r="I16" s="1">
        <v>0</v>
      </c>
      <c r="J16" s="3" t="s">
        <v>18</v>
      </c>
      <c r="K16" s="2" t="str">
        <f>J16*18698.40</f>
        <v>0</v>
      </c>
      <c r="L16" s="5"/>
    </row>
    <row r="17" spans="1:12" customHeight="1" ht="105" outlineLevel="5">
      <c r="A17" s="1"/>
      <c r="B17" s="1">
        <v>819062</v>
      </c>
      <c r="C17" s="1" t="s">
        <v>55</v>
      </c>
      <c r="D17" s="1" t="s">
        <v>56</v>
      </c>
      <c r="E17" s="2" t="s">
        <v>57</v>
      </c>
      <c r="F17" s="2" t="s">
        <v>58</v>
      </c>
      <c r="G17" s="2">
        <v>5</v>
      </c>
      <c r="H17" s="2">
        <v>0</v>
      </c>
      <c r="I17" s="1">
        <v>0</v>
      </c>
      <c r="J17" s="3" t="s">
        <v>18</v>
      </c>
      <c r="K17" s="2" t="str">
        <f>J17*9840.18</f>
        <v>0</v>
      </c>
      <c r="L17" s="5"/>
    </row>
    <row r="18" spans="1:12" customHeight="1" ht="105" outlineLevel="5">
      <c r="A18" s="1"/>
      <c r="B18" s="1">
        <v>825204</v>
      </c>
      <c r="C18" s="1" t="s">
        <v>59</v>
      </c>
      <c r="D18" s="1" t="s">
        <v>60</v>
      </c>
      <c r="E18" s="2" t="s">
        <v>61</v>
      </c>
      <c r="F18" s="2" t="s">
        <v>62</v>
      </c>
      <c r="G18" s="2">
        <v>5</v>
      </c>
      <c r="H18" s="2">
        <v>0</v>
      </c>
      <c r="I18" s="1">
        <v>0</v>
      </c>
      <c r="J18" s="3" t="s">
        <v>18</v>
      </c>
      <c r="K18" s="2" t="str">
        <f>J18*10516.38</f>
        <v>0</v>
      </c>
      <c r="L18" s="5"/>
    </row>
    <row r="19" spans="1:12" customHeight="1" ht="105" outlineLevel="5">
      <c r="A19" s="1"/>
      <c r="B19" s="1">
        <v>825205</v>
      </c>
      <c r="C19" s="1" t="s">
        <v>63</v>
      </c>
      <c r="D19" s="1" t="s">
        <v>64</v>
      </c>
      <c r="E19" s="2" t="s">
        <v>65</v>
      </c>
      <c r="F19" s="2" t="s">
        <v>62</v>
      </c>
      <c r="G19" s="2">
        <v>6</v>
      </c>
      <c r="H19" s="2">
        <v>0</v>
      </c>
      <c r="I19" s="1">
        <v>0</v>
      </c>
      <c r="J19" s="3" t="s">
        <v>18</v>
      </c>
      <c r="K19" s="2" t="str">
        <f>J19*10516.38</f>
        <v>0</v>
      </c>
      <c r="L19" s="5"/>
    </row>
    <row r="20" spans="1:12" customHeight="1" ht="105" outlineLevel="5">
      <c r="A20" s="1"/>
      <c r="B20" s="1">
        <v>886070</v>
      </c>
      <c r="C20" s="1" t="s">
        <v>66</v>
      </c>
      <c r="D20" s="1" t="s">
        <v>67</v>
      </c>
      <c r="E20" s="2" t="s">
        <v>68</v>
      </c>
      <c r="F20" s="2" t="s">
        <v>69</v>
      </c>
      <c r="G20" s="2">
        <v>9</v>
      </c>
      <c r="H20" s="2">
        <v>0</v>
      </c>
      <c r="I20" s="1">
        <v>0</v>
      </c>
      <c r="J20" s="3" t="s">
        <v>18</v>
      </c>
      <c r="K20" s="2" t="str">
        <f>J20*12049.59</f>
        <v>0</v>
      </c>
      <c r="L20" s="5"/>
    </row>
    <row r="21" spans="1:12" customHeight="1" ht="105" outlineLevel="5">
      <c r="A21" s="1"/>
      <c r="B21" s="1">
        <v>885846</v>
      </c>
      <c r="C21" s="1" t="s">
        <v>70</v>
      </c>
      <c r="D21" s="1" t="s">
        <v>71</v>
      </c>
      <c r="E21" s="2" t="s">
        <v>72</v>
      </c>
      <c r="F21" s="2" t="s">
        <v>73</v>
      </c>
      <c r="G21" s="2">
        <v>6</v>
      </c>
      <c r="H21" s="2">
        <v>0</v>
      </c>
      <c r="I21" s="1">
        <v>0</v>
      </c>
      <c r="J21" s="3" t="s">
        <v>18</v>
      </c>
      <c r="K21" s="2" t="str">
        <f>J21*12333.30</f>
        <v>0</v>
      </c>
      <c r="L21" s="5"/>
    </row>
    <row r="22" spans="1:12" customHeight="1" ht="105" outlineLevel="5">
      <c r="A22" s="1"/>
      <c r="B22" s="1">
        <v>955742</v>
      </c>
      <c r="C22" s="1" t="s">
        <v>74</v>
      </c>
      <c r="D22" s="1" t="s">
        <v>75</v>
      </c>
      <c r="E22" s="2" t="s">
        <v>76</v>
      </c>
      <c r="F22" s="2" t="s">
        <v>77</v>
      </c>
      <c r="G22" s="2">
        <v>8</v>
      </c>
      <c r="H22" s="2">
        <v>0</v>
      </c>
      <c r="I22" s="1">
        <v>0</v>
      </c>
      <c r="J22" s="3" t="s">
        <v>18</v>
      </c>
      <c r="K22" s="2" t="str">
        <f>J22*23644.95</f>
        <v>0</v>
      </c>
      <c r="L22" s="5"/>
    </row>
    <row r="23" spans="1:12" outlineLevel="3">
      <c r="A23" s="9" t="s">
        <v>78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</row>
    <row r="24" spans="1:12" customHeight="1" ht="105" outlineLevel="5">
      <c r="A24" s="1"/>
      <c r="B24" s="1">
        <v>819063</v>
      </c>
      <c r="C24" s="1" t="s">
        <v>79</v>
      </c>
      <c r="D24" s="1" t="s">
        <v>80</v>
      </c>
      <c r="E24" s="2" t="s">
        <v>81</v>
      </c>
      <c r="F24" s="2" t="s">
        <v>82</v>
      </c>
      <c r="G24" s="2">
        <v>3</v>
      </c>
      <c r="H24" s="2">
        <v>0</v>
      </c>
      <c r="I24" s="1">
        <v>0</v>
      </c>
      <c r="J24" s="3" t="s">
        <v>18</v>
      </c>
      <c r="K24" s="2" t="str">
        <f>J24*862.89</f>
        <v>0</v>
      </c>
      <c r="L24" s="5"/>
    </row>
    <row r="25" spans="1:12" customHeight="1" ht="105" outlineLevel="5">
      <c r="A25" s="1"/>
      <c r="B25" s="1">
        <v>829305</v>
      </c>
      <c r="C25" s="1" t="s">
        <v>83</v>
      </c>
      <c r="D25" s="1" t="s">
        <v>84</v>
      </c>
      <c r="E25" s="2" t="s">
        <v>85</v>
      </c>
      <c r="F25" s="2" t="s">
        <v>86</v>
      </c>
      <c r="G25" s="2" t="s">
        <v>31</v>
      </c>
      <c r="H25" s="2">
        <v>0</v>
      </c>
      <c r="I25" s="1">
        <v>0</v>
      </c>
      <c r="J25" s="3" t="s">
        <v>18</v>
      </c>
      <c r="K25" s="2" t="str">
        <f>J25*514.50</f>
        <v>0</v>
      </c>
      <c r="L25" s="5"/>
    </row>
    <row r="26" spans="1:12" customHeight="1" ht="105" outlineLevel="5">
      <c r="A26" s="1"/>
      <c r="B26" s="1">
        <v>885006</v>
      </c>
      <c r="C26" s="1" t="s">
        <v>87</v>
      </c>
      <c r="D26" s="1" t="s">
        <v>88</v>
      </c>
      <c r="E26" s="2" t="s">
        <v>89</v>
      </c>
      <c r="F26" s="2" t="s">
        <v>90</v>
      </c>
      <c r="G26" s="2">
        <v>5</v>
      </c>
      <c r="H26" s="2">
        <v>0</v>
      </c>
      <c r="I26" s="1">
        <v>0</v>
      </c>
      <c r="J26" s="3" t="s">
        <v>18</v>
      </c>
      <c r="K26" s="2" t="str">
        <f>J26*1259.79</f>
        <v>0</v>
      </c>
      <c r="L26" s="5"/>
    </row>
    <row r="27" spans="1:12" outlineLevel="5">
      <c r="A27" s="1"/>
      <c r="B27" s="1">
        <v>955778</v>
      </c>
      <c r="C27" s="1" t="s">
        <v>91</v>
      </c>
      <c r="D27" s="1" t="s">
        <v>92</v>
      </c>
      <c r="E27" s="2" t="s">
        <v>93</v>
      </c>
      <c r="F27" s="2" t="s">
        <v>94</v>
      </c>
      <c r="G27" s="2" t="s">
        <v>31</v>
      </c>
      <c r="H27" s="2">
        <v>0</v>
      </c>
      <c r="I27" s="1">
        <v>0</v>
      </c>
      <c r="J27" s="3" t="s">
        <v>18</v>
      </c>
      <c r="K27" s="2" t="str">
        <f>J27*67.62</f>
        <v>0</v>
      </c>
      <c r="L2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2:K12"/>
    <mergeCell ref="A23:K2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2026-06-21T07:00:31+03:00</dcterms:created>
  <dcterms:modified xsi:type="dcterms:W3CDTF">2026-06-21T07:00:31+03:00</dcterms:modified>
  <dc:title>Untitled Spreadsheet</dc:title>
  <dc:description/>
  <dc:subject/>
  <cp:keywords/>
  <cp:category/>
</cp:coreProperties>
</file>