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<sst xmlns="http://schemas.openxmlformats.org/spreadsheetml/2006/main" uniqueCount="325">
  <si>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</si>
  <si>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</si>
  <si>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</si>
  <si>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</si>
  <si>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</si>
  <si>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</si>
  <si>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</si>
  <si>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</si>
  <si>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</si>
  <si>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</si>
  <si>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</si>
  <si>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Пластиковые трубы</t>
  </si>
  <si>
    <t>Кожух гофрированный</t>
  </si>
  <si>
    <t>PPA-130001</t>
  </si>
  <si>
    <t>SK 40025к</t>
  </si>
  <si>
    <t>кожух гофр. для трубы 16мм (25мм) красный (50м)</t>
  </si>
  <si>
    <t>20.40 руб.</t>
  </si>
  <si>
    <t>&gt;1000</t>
  </si>
  <si>
    <t>пог. м</t>
  </si>
  <si>
    <t>PPA-130002</t>
  </si>
  <si>
    <t>SK 40025с</t>
  </si>
  <si>
    <t>кожух гофр. для трубы 16мм (25мм) синий (50м)</t>
  </si>
  <si>
    <t>&gt;500</t>
  </si>
  <si>
    <t>PPA-130003</t>
  </si>
  <si>
    <t>SK 40032к</t>
  </si>
  <si>
    <t>кожух гофр. для трубы 20мм (32мм) красный (50м)</t>
  </si>
  <si>
    <t>27.03 руб.</t>
  </si>
  <si>
    <t>PPA-130004</t>
  </si>
  <si>
    <t>SK 40032с</t>
  </si>
  <si>
    <t>кожух гофр. для трубы 20мм (32мм) синий (50м)</t>
  </si>
  <si>
    <t>PPA-130005</t>
  </si>
  <si>
    <t>SK 40040к</t>
  </si>
  <si>
    <t>кожух гофр. для трубы 25 (40мм) красный (30м)</t>
  </si>
  <si>
    <t>38.76 руб.</t>
  </si>
  <si>
    <t>PPA-130006</t>
  </si>
  <si>
    <t>SK 40040с</t>
  </si>
  <si>
    <t>кожух гофр. для трубы 25 (40мм) синий (30м)</t>
  </si>
  <si>
    <t>42.84 руб.</t>
  </si>
  <si>
    <t>PPA-130007</t>
  </si>
  <si>
    <t>PECP4332R</t>
  </si>
  <si>
    <t>кожух гофр. для трубы 32 (43мм) красный (30м)</t>
  </si>
  <si>
    <t>48.96 руб.</t>
  </si>
  <si>
    <t>PPA-130008</t>
  </si>
  <si>
    <t>PECP4332B</t>
  </si>
  <si>
    <t>кожух гофр. для трубы 32 (43мм) синий (30м)</t>
  </si>
  <si>
    <t>Трубы PERT (термостойкий полиэтилен)</t>
  </si>
  <si>
    <t>Труба PE-RT VALTEC</t>
  </si>
  <si>
    <t>VLC-900533</t>
  </si>
  <si>
    <t>VR1620.200C</t>
  </si>
  <si>
    <t>Труба PE-RT 16(2,0) полиэтилен повышенной термостойкости (тип 2) VALTEC (200м)</t>
  </si>
  <si>
    <t>39.00 руб.</t>
  </si>
  <si>
    <t>Труба PE-RT ALTSTREAM</t>
  </si>
  <si>
    <t>ALT-110755</t>
  </si>
  <si>
    <t>034020102</t>
  </si>
  <si>
    <t>Труба PE-RT 16х2,0 для теплого пола красная ALTSTREAM (бухта 100 м)</t>
  </si>
  <si>
    <t>38.73 руб.</t>
  </si>
  <si>
    <t>ALT-110756</t>
  </si>
  <si>
    <t>034020103</t>
  </si>
  <si>
    <t>Труба PE-RT 16х2,0 для теплого пола красная ALTSTREAM (бухта 200 м)</t>
  </si>
  <si>
    <t>&gt;50</t>
  </si>
  <si>
    <t>ALT-110757</t>
  </si>
  <si>
    <t>034020104</t>
  </si>
  <si>
    <t>Труба PE-RT 16х2,0 для теплого пола красная ALTSTREAM (бухта 400 м)</t>
  </si>
  <si>
    <t>ALT-110758</t>
  </si>
  <si>
    <t>034020105</t>
  </si>
  <si>
    <t>Труба PE-RT 16х2,0 для теплого пола красная ALTSTREAM (бухта 600 м)</t>
  </si>
  <si>
    <t>ALT-110759</t>
  </si>
  <si>
    <t>034020107</t>
  </si>
  <si>
    <t>Труба PE-RT 20х2,0 для теплого пола красная ALTSTREAM (бухта 100 м)</t>
  </si>
  <si>
    <t>50.93 руб.</t>
  </si>
  <si>
    <t>ALT-110760</t>
  </si>
  <si>
    <t>034020108</t>
  </si>
  <si>
    <t>Труба PE-RT 20х2,0 для теплого пола красная ALTSTREAM (бухта 200 м)</t>
  </si>
  <si>
    <t>ALT-110761</t>
  </si>
  <si>
    <t>034020113</t>
  </si>
  <si>
    <t>Труба PE-RT 26х3,0 для теплого пола красная ALTSTREAM (бухта 50 м)</t>
  </si>
  <si>
    <t>108.83 руб.</t>
  </si>
  <si>
    <t>Труба PE-RT VERO-PLAST</t>
  </si>
  <si>
    <t>VRP-200005</t>
  </si>
  <si>
    <t>Vpe1620-200</t>
  </si>
  <si>
    <t>Труба PE-RT 16х2,0 для теплого пола красная VERO-PLAST (бухта 200 м)</t>
  </si>
  <si>
    <t>38.00 руб.</t>
  </si>
  <si>
    <t>VRP-200007</t>
  </si>
  <si>
    <t>Vpe1620-600</t>
  </si>
  <si>
    <t>Труба PE-RT 16х2,0 для теплого пола красная VERO-PLAST (бухта 600 м)</t>
  </si>
  <si>
    <t>Трубы PEX (сшитый полиэтилен)</t>
  </si>
  <si>
    <t>Труба PEX VALTEC</t>
  </si>
  <si>
    <t>Труба PEX-b VALTEC для теплого пола</t>
  </si>
  <si>
    <t>VLC-220002</t>
  </si>
  <si>
    <t>VP1620.3.100</t>
  </si>
  <si>
    <t>Труба полимерная PEXb VALTEC для теплого пола 16(2,0), c антидиф слоем EVOH, красная, бухта 100м</t>
  </si>
  <si>
    <t>78.00 руб.</t>
  </si>
  <si>
    <t>&gt;5000</t>
  </si>
  <si>
    <t>VLC-220003</t>
  </si>
  <si>
    <t>VP1620.3.200</t>
  </si>
  <si>
    <t>Труба полимерная PEXb VALTEC для теплого пола 16(2,0), c антидиф слоем EVOH, красная, бухта 200м</t>
  </si>
  <si>
    <t>VLC-220004</t>
  </si>
  <si>
    <t>VP2020.3.100</t>
  </si>
  <si>
    <t>Труба полимерная PEXb VALTEC для теплого пола 20(2,0), c антидиф слоем EVOH, красная, бухта 100м</t>
  </si>
  <si>
    <t>107.00 руб.</t>
  </si>
  <si>
    <t>&gt;100</t>
  </si>
  <si>
    <t>VLC-220005</t>
  </si>
  <si>
    <t>VP2020.3.200</t>
  </si>
  <si>
    <t>Труба полимерная PEXb VALTEC для теплого пола 20(2,0), c антидиф слоем EVOH, красная, бухта 200м</t>
  </si>
  <si>
    <t>VLC-220006</t>
  </si>
  <si>
    <t>VP1620.3.600</t>
  </si>
  <si>
    <t>Труба полимерная PEXb VALTEC для теплого пола 16(2,0), c антидиф слоем EVOH, красная, бухта 600м</t>
  </si>
  <si>
    <t>Труба PEX-а VALTEC универсальная</t>
  </si>
  <si>
    <t>VLC-900428</t>
  </si>
  <si>
    <t>VA3244.3.C.050</t>
  </si>
  <si>
    <t>Труба PEXa 32(4,4) универсальная (радиаторы, теплый пол) с барьерным слоем EVOH, бухта 50 м</t>
  </si>
  <si>
    <t>332.00 руб.</t>
  </si>
  <si>
    <t>&gt;25</t>
  </si>
  <si>
    <t>шт</t>
  </si>
  <si>
    <t>VLC-900644</t>
  </si>
  <si>
    <t>VA1622.3.C.050</t>
  </si>
  <si>
    <t>Труба PEXa 16(2.2) универсальная (радиаторы, теплый пол) с барьерным слоем EVOH, бухта 50 м</t>
  </si>
  <si>
    <t>81.00 руб.</t>
  </si>
  <si>
    <t>VLC-900645</t>
  </si>
  <si>
    <t>VA2028.3.C.050</t>
  </si>
  <si>
    <t>Труба напорная из сшитого полиэтилена с барьерным слоем EVOH, тип PE-Xa 20(2,8) бухта 50 м</t>
  </si>
  <si>
    <t>120.00 руб.</t>
  </si>
  <si>
    <t>VLC-900646</t>
  </si>
  <si>
    <t>VA1622.3.C.070</t>
  </si>
  <si>
    <t>Труба PEXa 16(2.2) универсальная (радиаторы, теплый пол) с барьерным слоем EVOH, бухта 70 м</t>
  </si>
  <si>
    <t>VLC-900647</t>
  </si>
  <si>
    <t>VA2028.3.C.070</t>
  </si>
  <si>
    <t>Труба напорная из сшитого полиэтилена с барьерным слоем EVOH, тип PE-Xa 20(2,8) бухта 70 м</t>
  </si>
  <si>
    <t>VLC-902037</t>
  </si>
  <si>
    <t>VA2028.3.R.100</t>
  </si>
  <si>
    <t>Труба напорная из сшитого полиэтилена с барьерным слоем EVOH, тип PE-Xa, 20(2,8) бухта 100 м</t>
  </si>
  <si>
    <t>VLC-902039</t>
  </si>
  <si>
    <t>VA1622.3.R.200</t>
  </si>
  <si>
    <t>Труба напорная из сшитого полиэтилена с барьерным слоем EVOH, тип PE-Xa, 16(2.2) бухта 200 м</t>
  </si>
  <si>
    <t>VLC-999022</t>
  </si>
  <si>
    <t>VA2535.3.C.050</t>
  </si>
  <si>
    <t>Труба PEXa 25(3,5) универсальная (радиаторы, теплый пол) с барьерным слоем EVOH, бухта 50 м</t>
  </si>
  <si>
    <t>200.00 руб.</t>
  </si>
  <si>
    <t>VLC-999023</t>
  </si>
  <si>
    <t>VA1622.3.C.100</t>
  </si>
  <si>
    <t>Труба PEXa 16(2.2) универсальная (радиаторы, теплый пол) с барьерным слоем EVOH, бухта 100 м</t>
  </si>
  <si>
    <t>VLC-999024</t>
  </si>
  <si>
    <t>VA2028.3.C.100</t>
  </si>
  <si>
    <t>Труба PEXa 20(2,8) универсальная (радиаторы, теплый пол) с барьерным слоем EVOH, бухта 100 м</t>
  </si>
  <si>
    <t>VLC-999025</t>
  </si>
  <si>
    <t>VA1622.3.C.200</t>
  </si>
  <si>
    <t>Труба PEXa 16(2.2) универсальная (радиаторы, теплый пол) с барьерным слоем EVOH, бухта 200 м</t>
  </si>
  <si>
    <t>VLC-999026</t>
  </si>
  <si>
    <t>VA1622.3.C.500</t>
  </si>
  <si>
    <t>Труба PEXa 16(2.2) универсальная (радиаторы, теплый пол) с барьерным слоем EVOH, бухта 500 м</t>
  </si>
  <si>
    <t>Труба PEX-а VALTEC НА ОТРЕЗ (кратно 10м)</t>
  </si>
  <si>
    <t>УТ000002638</t>
  </si>
  <si>
    <t>VA1622.3 на отрез</t>
  </si>
  <si>
    <t>Труба PEXa 16(2.2) универсальная с EVOH, НА ОТРЕЗ (кратно 10м)</t>
  </si>
  <si>
    <t>Труба PEX-а VALTEC для теплого пола</t>
  </si>
  <si>
    <t>VLC-902038</t>
  </si>
  <si>
    <t>VA1620.3.R.200</t>
  </si>
  <si>
    <t>Труба напорная из сшитого полиэтилена с барьерным слоем EVOH, тип PE-Xa, 16(2,0) бухта 200м</t>
  </si>
  <si>
    <t>VLC-902040</t>
  </si>
  <si>
    <t>VA1620.3.R.600</t>
  </si>
  <si>
    <t>Труба напорная из сшитого полиэтилена с барьерным слоем EVOH, тип PE-Xa, 16(2,0) бухта 600м</t>
  </si>
  <si>
    <t>Труба PEX VIEIR</t>
  </si>
  <si>
    <t>Труба PEX-a VIEIR STABIL с алюминиевым слоем</t>
  </si>
  <si>
    <t>PPA-120005</t>
  </si>
  <si>
    <t>VP88-100</t>
  </si>
  <si>
    <t>Труба VER-PRO PEXb-AL-PEXb STABIL PLATINUM 16х(2,6) бухта 100м</t>
  </si>
  <si>
    <t>120.78 руб.</t>
  </si>
  <si>
    <t>PPA-120006</t>
  </si>
  <si>
    <t>VP88-200</t>
  </si>
  <si>
    <t>Труба VER-PRO PEXb-AL-PEXb STABIL PLATINUM 16х(2,6) бухта 200м</t>
  </si>
  <si>
    <t>116.26 руб.</t>
  </si>
  <si>
    <t>PPA-120008</t>
  </si>
  <si>
    <t>VP92-100</t>
  </si>
  <si>
    <t>Труба VER-PRO PEXb-AL-PEXb STABIL PLATINUM 20(2,9) бухта 100м</t>
  </si>
  <si>
    <t>167.59 руб.</t>
  </si>
  <si>
    <t>PPA-120009</t>
  </si>
  <si>
    <t>VP93-50</t>
  </si>
  <si>
    <t>Труба VER-PRO PEXb-AL-PEXb STABIL PLATINUM 25(3,7) бухта 50м</t>
  </si>
  <si>
    <t>270.26 руб.</t>
  </si>
  <si>
    <t>PPA-120010</t>
  </si>
  <si>
    <t>VP94-25</t>
  </si>
  <si>
    <t>Труба VER-PRO PEXb-AL-PEXb STABIL PLATINUM 32(4,7) бухта 25м</t>
  </si>
  <si>
    <t>401.61 руб.</t>
  </si>
  <si>
    <t>VER-001599</t>
  </si>
  <si>
    <t>VP88A-200</t>
  </si>
  <si>
    <t>Труба STABIL PLATINUM 16.2х2.6 PE-Xa/AL/PERT "VER-PRO" (200М)</t>
  </si>
  <si>
    <t>138.90 руб.</t>
  </si>
  <si>
    <t>VER-001600</t>
  </si>
  <si>
    <t>VP88A-100</t>
  </si>
  <si>
    <t>Труба STABIL PLATINUM 16.2х2.6 PE-Xa/AL/PERT "VER-PRO" (100М)</t>
  </si>
  <si>
    <t>143.43 руб.</t>
  </si>
  <si>
    <t>VER-001601</t>
  </si>
  <si>
    <t>VP92A-100</t>
  </si>
  <si>
    <t>Труба STABIL PLATINUM 20х2.9 PE-Xa/AL/PERT "VER-PRO" (100М)</t>
  </si>
  <si>
    <t>224.96 руб.</t>
  </si>
  <si>
    <t>VER-001661</t>
  </si>
  <si>
    <t>VP93A-50</t>
  </si>
  <si>
    <t>Труба STABIL PLATINUM 25х3.7 PE-Xa/AL/PERT "VER-PRO" (50М)</t>
  </si>
  <si>
    <t>333.67 руб.</t>
  </si>
  <si>
    <t>VER-001662</t>
  </si>
  <si>
    <t>VP94A-25</t>
  </si>
  <si>
    <t>Труба STABIL PLATINUM 32х4.7 PE-Xa/AL/PERT "VER-PRO" (25М)</t>
  </si>
  <si>
    <t>561.65 руб.</t>
  </si>
  <si>
    <t>Труба PEX-a VIEIR универсальная</t>
  </si>
  <si>
    <t>PPA-120004</t>
  </si>
  <si>
    <t>VP89-100</t>
  </si>
  <si>
    <t>Труба VER-PRO универсальная PEXa-EVOH  (рад, теплый пол) 20х2,8 серебро (100м) Kuraray-eval</t>
  </si>
  <si>
    <t>155.51 руб.</t>
  </si>
  <si>
    <t>PPA-120011</t>
  </si>
  <si>
    <t>VP87-100</t>
  </si>
  <si>
    <t>Труба VER-PRO универсальная PEXa-EVOH  (рад, теплый пол) 16х2,2 серебро (100м) Kuraray-eval</t>
  </si>
  <si>
    <t>102.67 руб.</t>
  </si>
  <si>
    <t>PPA-120012</t>
  </si>
  <si>
    <t>VP87-200</t>
  </si>
  <si>
    <t>Труба VER-PRO универсальная PEXa-EVOH  (рад, теплый пол) 16х2,2 серебро (200м) Kuraray-eval</t>
  </si>
  <si>
    <t>99.65 руб.</t>
  </si>
  <si>
    <t>PPA-120013</t>
  </si>
  <si>
    <t>VP90-50</t>
  </si>
  <si>
    <t>Труба VER-PRO универсальная PEXa-EVOH  (рад, теплый пол) 25х3,5 серебро (50м) Kuraray-eval</t>
  </si>
  <si>
    <t>256.67 руб.</t>
  </si>
  <si>
    <t>PPA-120014</t>
  </si>
  <si>
    <t>VP91-50</t>
  </si>
  <si>
    <t>Труба VER-PRO универсальная PEXa-EVOH  (рад, теплый пол) 32х4,4 серебро (50м) Kuraray-eval</t>
  </si>
  <si>
    <t>375.94 руб.</t>
  </si>
  <si>
    <t>PPA-120023</t>
  </si>
  <si>
    <t>VP87-600</t>
  </si>
  <si>
    <t>Труба VER-PRO универсальная PEXa-EVOH  (рад, теплый пол) 16х2,2 серебро (600м) Kuraray-eval</t>
  </si>
  <si>
    <t>98.14 руб.</t>
  </si>
  <si>
    <t>VRP-120007</t>
  </si>
  <si>
    <t>Pink 16x2.2-200</t>
  </si>
  <si>
    <t>Труба PEX-a EVOH 16х2,2 универсальная (радиаторы, теплый пол) фиолетовая (бухта 200 м)</t>
  </si>
  <si>
    <t>63.80 руб.</t>
  </si>
  <si>
    <t>VRP-120010</t>
  </si>
  <si>
    <t>Pink 20x2.8-200</t>
  </si>
  <si>
    <t>Труба PEX-a EVOH 20х2,8 универсальная (радиаторы, теплый пол) фиолетовая (бухта 200 м)</t>
  </si>
  <si>
    <t>92.40 руб.</t>
  </si>
  <si>
    <t>Труба PEX-b VIEIR для теплого пола</t>
  </si>
  <si>
    <t>PPA-120015</t>
  </si>
  <si>
    <t>DN16*2.0-100</t>
  </si>
  <si>
    <t>Труба для теплого пола PEXb-EVOH 16х2,0 VIEIR красная (100м)</t>
  </si>
  <si>
    <t>61.90 руб.</t>
  </si>
  <si>
    <t>PPA-120016</t>
  </si>
  <si>
    <t>DN16*2.0-200</t>
  </si>
  <si>
    <t>Труба для теплого пола PEXb-EVOH 16х2,0 VIEIR красная (200м)</t>
  </si>
  <si>
    <t>58.88 руб.</t>
  </si>
  <si>
    <t>PPA-120017</t>
  </si>
  <si>
    <t>DN16*2.0-600</t>
  </si>
  <si>
    <t>Труба для теплого пола PEXb-EVOH 16х2,0 VIEIR красная (600м)</t>
  </si>
  <si>
    <t>57.37 руб.</t>
  </si>
  <si>
    <t>PPA-120018</t>
  </si>
  <si>
    <t>DN20*2,0-100</t>
  </si>
  <si>
    <t>Труба для теплого пола PEXb-EVOH 20х2,0 VIEIR красная (100м)</t>
  </si>
  <si>
    <t>80.02 руб.</t>
  </si>
  <si>
    <t>Труба PEX VERO-PLAST</t>
  </si>
  <si>
    <t>Труба PEXа VERO-PLAST для теплого пола</t>
  </si>
  <si>
    <t>VRP-200001</t>
  </si>
  <si>
    <t>Vpa1620-100</t>
  </si>
  <si>
    <t>Труба для теплого пола PEX-a EVOH 16х2,0 красная VERO-PLAST (бухта 100 м)</t>
  </si>
  <si>
    <t>75.00 руб.</t>
  </si>
  <si>
    <t>VRP-200002</t>
  </si>
  <si>
    <t>Vpa1620-200</t>
  </si>
  <si>
    <t>Труба для теплого пола PEX-a EVOH 16х2,0 красная VERO-PLAST (бухта 200 м)</t>
  </si>
  <si>
    <t>VRP-200003</t>
  </si>
  <si>
    <t>Vpa1620-600</t>
  </si>
  <si>
    <t>Труба для теплого пола PEX-a EVOH 16х2,0 красная VERO-PLAST (бухта 600 м)</t>
  </si>
  <si>
    <t>Труба PEXа VERO-PLAST универсальная (радиаторы, теплый пол)</t>
  </si>
  <si>
    <t>VRP-200018</t>
  </si>
  <si>
    <t>Труба PEXa-EVOH 16х2,2 серебро универсальная (рад, теплый пол) VERO-PLAST (100м)</t>
  </si>
  <si>
    <t>VRP-200019</t>
  </si>
  <si>
    <t>Труба PEXa-EVOH 16х2,2 серебро универсальная (рад, теплый пол) VERO-PLAST (200м)</t>
  </si>
  <si>
    <t>VRP-200020</t>
  </si>
  <si>
    <t>Труба PEXa-EVOH 16х2,2 серебро универсальная (рад, теплый пол) VERO-PLAST (600м)</t>
  </si>
  <si>
    <t>VRP-200021</t>
  </si>
  <si>
    <t>Труба PEXa-EVOH 20х2,8 серебро универсальная (рад, теплый пол) VERO-PLAST (100м)</t>
  </si>
  <si>
    <t>VRP-200022</t>
  </si>
  <si>
    <t>Труба PEXa-EVOH 20х2,8 серебро универсальная (рад, теплый пол) VERO-PLAST (200м)</t>
  </si>
  <si>
    <t>VRP-200023</t>
  </si>
  <si>
    <t>Труба PEXa-EVOH 20х2,8 серебро универсальная (рад, теплый пол) VERO-PLAST (300м)</t>
  </si>
  <si>
    <t>VRP-200024</t>
  </si>
  <si>
    <t>Труба PEXa-EVOH 25х3,5 серебро универсальная (рад, теплый пол) VERO-PLAST (50м)</t>
  </si>
  <si>
    <t>VRP-200025</t>
  </si>
  <si>
    <t>Труба PEXa-EVOH 25х3,5 серебро универсальная (рад, теплый пол) VERO-PLAST (100м)</t>
  </si>
  <si>
    <t>VRP-200026</t>
  </si>
  <si>
    <t>Труба PEXa-EVOH 32х4,4 серебро универсальная (рад, теплый пол) VERO-PLAST (50м)</t>
  </si>
  <si>
    <t>VRP-200027</t>
  </si>
  <si>
    <t>Труба PEXa-EVOH 32х4,4 серебро универсальная (рад, теплый пол) VERO-PLAST (100м)</t>
  </si>
  <si>
    <t>Трубы PEX  в теплоизоляции</t>
  </si>
  <si>
    <t>Труба PEX VALTEC в теплоизоляции</t>
  </si>
  <si>
    <t>VLC-902047</t>
  </si>
  <si>
    <t>VA2028.4.R06B.50</t>
  </si>
  <si>
    <t>Труба из сшитого полиэтилена с EVOH, тип PE-Xa 20(2,8) бухта 50 м, в теплоизоляции 6мм (синяя)</t>
  </si>
  <si>
    <t>205.00 руб.</t>
  </si>
  <si>
    <t>VLC-902048</t>
  </si>
  <si>
    <t>VA2028.4.R06R.50</t>
  </si>
  <si>
    <t>Труба из сшитого полиэтилена с EVOH, тип PE-Xa 20(2,8) бухта 50 м, в теплоизоляции 6мм (красная)</t>
  </si>
  <si>
    <t>VLC-902049</t>
  </si>
  <si>
    <t>VA2535.4.R06B.50</t>
  </si>
  <si>
    <t>Труба из сшитого полиэтилена с EVOH, тип PE-Xa 25(3,5) бухта 50 м, в теплоизоляции 6мм (синяя)</t>
  </si>
  <si>
    <t>301.00 руб.</t>
  </si>
  <si>
    <t>VLC-902050</t>
  </si>
  <si>
    <t>VA2535.4.R06R.50</t>
  </si>
  <si>
    <t>Труба из сшитого полиэтилена с EVOH, тип PE-Xa 25(3,5) бухта 50 м, в теплоизоляции 6мм (красная)</t>
  </si>
  <si>
    <t>VLC-902051</t>
  </si>
  <si>
    <t>VA1622.4.R06B.100</t>
  </si>
  <si>
    <t>Труба из сшитого полиэтилена с EVOH, тип PE-Xa 16(2.2) бухта 100 м, в теплоизоляции 6мм (синяя)</t>
  </si>
  <si>
    <t>150.00 руб.</t>
  </si>
  <si>
    <t>VLC-902052</t>
  </si>
  <si>
    <t>VA1622.4.R06R.100</t>
  </si>
  <si>
    <t>Труба из сшитого полиэтилена с EVOH, тип PE-Xa 16(2.2) бухта 100 м, в теплоизоляции 6мм (красная)</t>
  </si>
  <si>
    <t>Труба PEX RTP в теплоизоляции</t>
  </si>
  <si>
    <t>RTP-905125</t>
  </si>
  <si>
    <t>Труба EVOH PE-Xa в изоляции 16х2,2х 6, 100м красная, RTP</t>
  </si>
  <si>
    <t>134.70 руб.</t>
  </si>
  <si>
    <t>RTP-905126</t>
  </si>
  <si>
    <t>Труба EVOH PE-Xa в изоляции 20х2,8х 6, 100м красная, RTP</t>
  </si>
  <si>
    <t>186.28 руб.</t>
  </si>
  <si>
    <t>RTP-905127</t>
  </si>
  <si>
    <t>Труба EVOH PE-Xa в изоляции 25х3,5х 6,  50м красная, RTP</t>
  </si>
  <si>
    <t>270.71 руб.</t>
  </si>
  <si>
    <t>RTP-905128</t>
  </si>
  <si>
    <t>Труба EVOH PE-Xa в изоляции 16х2,2х 6, 100м синяя, RTP</t>
  </si>
  <si>
    <t>RTP-905129</t>
  </si>
  <si>
    <t>Труба EVOH PE-Xa в изоляции 20х2,8х 6, 100м синяя, RTP</t>
  </si>
  <si>
    <t>RTP-905130</t>
  </si>
  <si>
    <t>Труба EVOH PE-Xa в изоляции 25х3,5х 6,  50м синяя, RTP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</si>
</sst>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d95bf7_86a5_11e9_8101_003048fd731b_2aaa74e7_2840_11ed_a30f_00259070b4871.jpeg"/><Relationship Id="rId2" Type="http://schemas.openxmlformats.org/officeDocument/2006/relationships/image" Target="../media/bfd95bf9_86a5_11e9_8101_003048fd731b_2aaa74e9_2840_11ed_a30f_00259070b4872.jpeg"/><Relationship Id="rId3" Type="http://schemas.openxmlformats.org/officeDocument/2006/relationships/image" Target="../media/bfd95bfb_86a5_11e9_8101_003048fd731b_2aaa74eb_2840_11ed_a30f_00259070b4873.jpeg"/><Relationship Id="rId4" Type="http://schemas.openxmlformats.org/officeDocument/2006/relationships/image" Target="../media/bfd95bfd_86a5_11e9_8101_003048fd731b_2aaa74ed_2840_11ed_a30f_00259070b4874.jpeg"/><Relationship Id="rId5" Type="http://schemas.openxmlformats.org/officeDocument/2006/relationships/image" Target="../media/bfd95bff_86a5_11e9_8101_003048fd731b_2aaa74ef_2840_11ed_a30f_00259070b4875.jpeg"/><Relationship Id="rId6" Type="http://schemas.openxmlformats.org/officeDocument/2006/relationships/image" Target="../media/bfd95c01_86a5_11e9_8101_003048fd731b_2aaa74f1_2840_11ed_a30f_00259070b4876.jpeg"/><Relationship Id="rId7" Type="http://schemas.openxmlformats.org/officeDocument/2006/relationships/image" Target="../media/bfd95c03_86a5_11e9_8101_003048fd731b_2aaa74f3_2840_11ed_a30f_00259070b4877.jpeg"/><Relationship Id="rId8" Type="http://schemas.openxmlformats.org/officeDocument/2006/relationships/image" Target="../media/bfd95c05_86a5_11e9_8101_003048fd731b_2aaa74f5_2840_11ed_a30f_00259070b4878.jpeg"/><Relationship Id="rId9" Type="http://schemas.openxmlformats.org/officeDocument/2006/relationships/image" Target="../media/75c1f4a7_c7a6_11ed_a3fe_047c1617b143_a26f33fe_7c1e_11f0_a7a3_047c1617b1439.jpeg"/><Relationship Id="rId10" Type="http://schemas.openxmlformats.org/officeDocument/2006/relationships/image" Target="../media/79cb88ae_159a_11ee_a46b_047c1617b143_695c4550_11fe_11ef_a5b8_047c1617b14310.jpeg"/><Relationship Id="rId11" Type="http://schemas.openxmlformats.org/officeDocument/2006/relationships/image" Target="../media/79cb88b0_159a_11ee_a46b_047c1617b143_695c4553_11fe_11ef_a5b8_047c1617b14311.jpeg"/><Relationship Id="rId12" Type="http://schemas.openxmlformats.org/officeDocument/2006/relationships/image" Target="../media/79cb88b2_159a_11ee_a46b_047c1617b143_695c4556_11fe_11ef_a5b8_047c1617b14312.jpeg"/><Relationship Id="rId13" Type="http://schemas.openxmlformats.org/officeDocument/2006/relationships/image" Target="../media/79cb88b4_159a_11ee_a46b_047c1617b143_695c4559_11fe_11ef_a5b8_047c1617b14313.jpeg"/><Relationship Id="rId14" Type="http://schemas.openxmlformats.org/officeDocument/2006/relationships/image" Target="../media/79cb88b6_159a_11ee_a46b_047c1617b143_695c455c_11fe_11ef_a5b8_047c1617b14314.jpeg"/><Relationship Id="rId15" Type="http://schemas.openxmlformats.org/officeDocument/2006/relationships/image" Target="../media/79cb88b8_159a_11ee_a46b_047c1617b143_695c455f_11fe_11ef_a5b8_047c1617b14315.jpeg"/><Relationship Id="rId16" Type="http://schemas.openxmlformats.org/officeDocument/2006/relationships/image" Target="../media/79cb88ba_159a_11ee_a46b_047c1617b143_695c4562_11fe_11ef_a5b8_047c1617b14316.jpeg"/><Relationship Id="rId17" Type="http://schemas.openxmlformats.org/officeDocument/2006/relationships/image" Target="../media/31a73bd4_da46_11ee_a56d_047c1617b143_0a6f3a63_310d_11f1_a89b_047c1617b14317.jpeg"/><Relationship Id="rId18" Type="http://schemas.openxmlformats.org/officeDocument/2006/relationships/image" Target="../media/31a73bd8_da46_11ee_a56d_047c1617b143_0a6f3a64_310d_11f1_a89b_047c1617b14318.jpeg"/><Relationship Id="rId19" Type="http://schemas.openxmlformats.org/officeDocument/2006/relationships/image" Target="../media/bfd95bdd_86a5_11e9_8101_003048fd731b_2aaa74f9_2840_11ed_a30f_00259070b48719.jpeg"/><Relationship Id="rId20" Type="http://schemas.openxmlformats.org/officeDocument/2006/relationships/image" Target="../media/bfd95be0_86a5_11e9_8101_003048fd731b_2aaa74fa_2840_11ed_a30f_00259070b48720.jpeg"/><Relationship Id="rId21" Type="http://schemas.openxmlformats.org/officeDocument/2006/relationships/image" Target="../media/bfd95be3_86a5_11e9_8101_003048fd731b_2aaa74fb_2840_11ed_a30f_00259070b48721.jpeg"/><Relationship Id="rId22" Type="http://schemas.openxmlformats.org/officeDocument/2006/relationships/image" Target="../media/bfd95be6_86a5_11e9_8101_003048fd731b_2aaa74fc_2840_11ed_a30f_00259070b48722.jpeg"/><Relationship Id="rId23" Type="http://schemas.openxmlformats.org/officeDocument/2006/relationships/image" Target="../media/ccf19357_ffba_11e9_810b_003048fd731b_2aaa74fd_2840_11ed_a30f_00259070b48723.jpeg"/><Relationship Id="rId24" Type="http://schemas.openxmlformats.org/officeDocument/2006/relationships/image" Target="../media/02a66c36_db0d_11ec_a2a2_00259070b487_695c4567_11fe_11ef_a5b8_047c1617b14324.jpeg"/><Relationship Id="rId25" Type="http://schemas.openxmlformats.org/officeDocument/2006/relationships/image" Target="../media/54e1da90_3459_11ef_a5e4_047c1617b143_4e2a7404_fcc7_11ef_a6ef_047c1617b14325.jpeg"/><Relationship Id="rId26" Type="http://schemas.openxmlformats.org/officeDocument/2006/relationships/image" Target="../media/54e1da92_3459_11ef_a5e4_047c1617b143_4e2a7408_fcc7_11ef_a6ef_047c1617b14326.jpeg"/><Relationship Id="rId27" Type="http://schemas.openxmlformats.org/officeDocument/2006/relationships/image" Target="../media/54e1da94_3459_11ef_a5e4_047c1617b143_4e2a7406_fcc7_11ef_a6ef_047c1617b14327.jpeg"/><Relationship Id="rId28" Type="http://schemas.openxmlformats.org/officeDocument/2006/relationships/image" Target="../media/54e1da96_3459_11ef_a5e4_047c1617b143_4e2a740a_fcc7_11ef_a6ef_047c1617b14328.jpeg"/><Relationship Id="rId29" Type="http://schemas.openxmlformats.org/officeDocument/2006/relationships/image" Target="../media/1eec2e0c_4547_11f1_a8b7_047c1617b143_3c04fee7_714f_11f1_a8f1_047c1617b14329.jpeg"/><Relationship Id="rId30" Type="http://schemas.openxmlformats.org/officeDocument/2006/relationships/image" Target="../media/3a76c3d3_0b65_11ec_831e_003048fd731b_2aaa74fe_2840_11ed_a30f_00259070b48730.jpeg"/><Relationship Id="rId31" Type="http://schemas.openxmlformats.org/officeDocument/2006/relationships/image" Target="../media/3a76c3d5_0b65_11ec_831e_003048fd731b_2aaa74ff_2840_11ed_a30f_00259070b48731.jpeg"/><Relationship Id="rId32" Type="http://schemas.openxmlformats.org/officeDocument/2006/relationships/image" Target="../media/3a76c3d7_0b65_11ec_831e_003048fd731b_2aaa7501_2840_11ed_a30f_00259070b48732.jpeg"/><Relationship Id="rId33" Type="http://schemas.openxmlformats.org/officeDocument/2006/relationships/image" Target="../media/3a76c3d9_0b65_11ec_831e_003048fd731b_2aaa7502_2840_11ed_a30f_00259070b48733.jpeg"/><Relationship Id="rId34" Type="http://schemas.openxmlformats.org/officeDocument/2006/relationships/image" Target="../media/3a76c3db_0b65_11ec_831e_003048fd731b_2aaa7504_2840_11ed_a30f_00259070b48734.jpeg"/><Relationship Id="rId35" Type="http://schemas.openxmlformats.org/officeDocument/2006/relationships/image" Target="../media/1eec2e0a_4547_11f1_a8b7_047c1617b143_3c04fedf_714f_11f1_a8f1_047c1617b14335.jpeg"/><Relationship Id="rId36" Type="http://schemas.openxmlformats.org/officeDocument/2006/relationships/image" Target="../media/1eec2e0e_4547_11f1_a8b7_047c1617b143_3c04fee3_714f_11f1_a8f1_047c1617b14336.jpeg"/><Relationship Id="rId37" Type="http://schemas.openxmlformats.org/officeDocument/2006/relationships/image" Target="../media/bfd95bf2_86a5_11e9_8101_003048fd731b_2aaa74d0_2840_11ed_a30f_00259070b48737.png"/><Relationship Id="rId38" Type="http://schemas.openxmlformats.org/officeDocument/2006/relationships/image" Target="../media/bfd95bf4_86a5_11e9_8101_003048fd731b_2aaa74d1_2840_11ed_a30f_00259070b48738.png"/><Relationship Id="rId39" Type="http://schemas.openxmlformats.org/officeDocument/2006/relationships/image" Target="../media/64b52e4b_7c9e_11ea_8111_003048fd731b_2aaa74d2_2840_11ed_a30f_00259070b48739.png"/><Relationship Id="rId40" Type="http://schemas.openxmlformats.org/officeDocument/2006/relationships/image" Target="../media/64b52e4d_7c9e_11ea_8111_003048fd731b_2aaa74d3_2840_11ed_a30f_00259070b48740.png"/><Relationship Id="rId41" Type="http://schemas.openxmlformats.org/officeDocument/2006/relationships/image" Target="../media/64b52e4f_7c9e_11ea_8111_003048fd731b_2aaa74d4_2840_11ed_a30f_00259070b48741.png"/><Relationship Id="rId42" Type="http://schemas.openxmlformats.org/officeDocument/2006/relationships/image" Target="../media/28a1d100_7e77_11f0_a7a6_047c1617b143_5e46d60f_7150_11f1_a8f1_047c1617b14342.jpeg"/><Relationship Id="rId43" Type="http://schemas.openxmlformats.org/officeDocument/2006/relationships/image" Target="../media/28a1d102_7e77_11f0_a7a6_047c1617b143_5e46d610_7150_11f1_a8f1_047c1617b14343.jpeg"/><Relationship Id="rId44" Type="http://schemas.openxmlformats.org/officeDocument/2006/relationships/image" Target="../media/28a1d104_7e77_11f0_a7a6_047c1617b143_5e46d611_7150_11f1_a8f1_047c1617b14344.jpeg"/><Relationship Id="rId45" Type="http://schemas.openxmlformats.org/officeDocument/2006/relationships/image" Target="../media/99986ed5_96f7_11f0_a7c5_047c1617b143_5e46d612_7150_11f1_a8f1_047c1617b14345.jpeg"/><Relationship Id="rId46" Type="http://schemas.openxmlformats.org/officeDocument/2006/relationships/image" Target="../media/99986ed7_96f7_11f0_a7c5_047c1617b143_5e46d613_7150_11f1_a8f1_047c1617b14346.jpeg"/><Relationship Id="rId47" Type="http://schemas.openxmlformats.org/officeDocument/2006/relationships/image" Target="../media/bfd95bf0_86a5_11e9_8101_003048fd731b_2aaa74cf_2840_11ed_a30f_00259070b48747.png"/><Relationship Id="rId48" Type="http://schemas.openxmlformats.org/officeDocument/2006/relationships/image" Target="../media/64b52e43_7c9e_11ea_8111_003048fd731b_2aaa74d5_2840_11ed_a30f_00259070b48748.png"/><Relationship Id="rId49" Type="http://schemas.openxmlformats.org/officeDocument/2006/relationships/image" Target="../media/64b52e45_7c9e_11ea_8111_003048fd731b_2aaa74d6_2840_11ed_a30f_00259070b48749.png"/><Relationship Id="rId50" Type="http://schemas.openxmlformats.org/officeDocument/2006/relationships/image" Target="../media/64b52e47_7c9e_11ea_8111_003048fd731b_2aaa74d7_2840_11ed_a30f_00259070b48750.png"/><Relationship Id="rId51" Type="http://schemas.openxmlformats.org/officeDocument/2006/relationships/image" Target="../media/64b52e49_7c9e_11ea_8111_003048fd731b_2aaa74d8_2840_11ed_a30f_00259070b48751.png"/><Relationship Id="rId52" Type="http://schemas.openxmlformats.org/officeDocument/2006/relationships/image" Target="../media/1fcb31b4_5f91_11eb_822d_003048fd731b_2aaa74e1_2840_11ed_a30f_00259070b48752.png"/><Relationship Id="rId53" Type="http://schemas.openxmlformats.org/officeDocument/2006/relationships/image" Target="../media/799ef3ef_00ff_11ee_a44f_047c1617b143_695c456b_11fe_11ef_a5b8_047c1617b14353.png"/><Relationship Id="rId54" Type="http://schemas.openxmlformats.org/officeDocument/2006/relationships/image" Target="../media/799ef3f5_00ff_11ee_a44f_047c1617b143_695c4574_11fe_11ef_a5b8_047c1617b14354.png"/><Relationship Id="rId55" Type="http://schemas.openxmlformats.org/officeDocument/2006/relationships/image" Target="../media/1fcb31a6_5f91_11eb_822d_003048fd731b_2aaa74d9_2840_11ed_a30f_00259070b48755.jpeg"/><Relationship Id="rId56" Type="http://schemas.openxmlformats.org/officeDocument/2006/relationships/image" Target="../media/1fcb31a8_5f91_11eb_822d_003048fd731b_2aaa74da_2840_11ed_a30f_00259070b48756.jpeg"/><Relationship Id="rId57" Type="http://schemas.openxmlformats.org/officeDocument/2006/relationships/image" Target="../media/1fcb31aa_5f91_11eb_822d_003048fd731b_2aaa74db_2840_11ed_a30f_00259070b48757.jpeg"/><Relationship Id="rId58" Type="http://schemas.openxmlformats.org/officeDocument/2006/relationships/image" Target="../media/1fcb31ac_5f91_11eb_822d_003048fd731b_2aaa74dc_2840_11ed_a30f_00259070b48758.jpeg"/><Relationship Id="rId59" Type="http://schemas.openxmlformats.org/officeDocument/2006/relationships/image" Target="../media/4bc12b80_b632_11ee_a53c_047c1617b143_d0f60f8d_ca39_11ee_a557_047c1617b14359.jpeg"/><Relationship Id="rId60" Type="http://schemas.openxmlformats.org/officeDocument/2006/relationships/image" Target="../media/4bc12b82_b632_11ee_a53c_047c1617b143_d0f60f91_ca39_11ee_a557_047c1617b14360.jpeg"/><Relationship Id="rId61" Type="http://schemas.openxmlformats.org/officeDocument/2006/relationships/image" Target="../media/4bc12b84_b632_11ee_a53c_047c1617b143_d0f60f95_ca39_11ee_a557_047c1617b14361.jpeg"/><Relationship Id="rId62" Type="http://schemas.openxmlformats.org/officeDocument/2006/relationships/image" Target="../media/c849624d_f96d_11ee_a598_047c1617b143_3d7c072a_0312_11ef_a5a4_047c1617b14362.png"/><Relationship Id="rId63" Type="http://schemas.openxmlformats.org/officeDocument/2006/relationships/image" Target="../media/c849624f_f96d_11ee_a598_047c1617b143_3d7c072b_0312_11ef_a5a4_047c1617b14363.png"/><Relationship Id="rId64" Type="http://schemas.openxmlformats.org/officeDocument/2006/relationships/image" Target="../media/c8496251_f96d_11ee_a598_047c1617b143_3d7c072c_0312_11ef_a5a4_047c1617b14364.png"/><Relationship Id="rId65" Type="http://schemas.openxmlformats.org/officeDocument/2006/relationships/image" Target="../media/c8496253_f96d_11ee_a598_047c1617b143_3d7c072d_0312_11ef_a5a4_047c1617b14365.png"/><Relationship Id="rId66" Type="http://schemas.openxmlformats.org/officeDocument/2006/relationships/image" Target="../media/c8496255_f96d_11ee_a598_047c1617b143_3d7c072e_0312_11ef_a5a4_047c1617b14366.png"/><Relationship Id="rId67" Type="http://schemas.openxmlformats.org/officeDocument/2006/relationships/image" Target="../media/c8496257_f96d_11ee_a598_047c1617b143_3d7c072f_0312_11ef_a5a4_047c1617b14367.png"/><Relationship Id="rId68" Type="http://schemas.openxmlformats.org/officeDocument/2006/relationships/image" Target="../media/c8496259_f96d_11ee_a598_047c1617b143_3d7c0730_0312_11ef_a5a4_047c1617b14368.png"/><Relationship Id="rId69" Type="http://schemas.openxmlformats.org/officeDocument/2006/relationships/image" Target="../media/c849625b_f96d_11ee_a598_047c1617b143_3d7c0731_0312_11ef_a5a4_047c1617b14369.png"/><Relationship Id="rId70" Type="http://schemas.openxmlformats.org/officeDocument/2006/relationships/image" Target="../media/c849625d_f96d_11ee_a598_047c1617b143_3d7c0732_0312_11ef_a5a4_047c1617b14370.png"/><Relationship Id="rId71" Type="http://schemas.openxmlformats.org/officeDocument/2006/relationships/image" Target="../media/c849625f_f96d_11ee_a598_047c1617b143_3d7c0733_0312_11ef_a5a4_047c1617b14371.png"/><Relationship Id="rId72" Type="http://schemas.openxmlformats.org/officeDocument/2006/relationships/image" Target="../media/1eec2e1c_4547_11f1_a8b7_047c1617b143_1535feeb_7aa1_11f1_a8fd_047c1617b14372.jpeg"/><Relationship Id="rId73" Type="http://schemas.openxmlformats.org/officeDocument/2006/relationships/image" Target="../media/1eec2e1e_4547_11f1_a8b7_047c1617b143_1535feee_7aa1_11f1_a8fd_047c1617b14373.jpeg"/><Relationship Id="rId74" Type="http://schemas.openxmlformats.org/officeDocument/2006/relationships/image" Target="../media/1eec2e20_4547_11f1_a8b7_047c1617b143_3c04fede_714f_11f1_a8f1_047c1617b14374.jpeg"/><Relationship Id="rId75" Type="http://schemas.openxmlformats.org/officeDocument/2006/relationships/image" Target="../media/1eec2e22_4547_11f1_a8b7_047c1617b143_3c04fedd_714f_11f1_a8f1_047c1617b14375.jpeg"/><Relationship Id="rId76" Type="http://schemas.openxmlformats.org/officeDocument/2006/relationships/image" Target="../media/1eec2e24_4547_11f1_a8b7_047c1617b143_1535feec_7aa1_11f1_a8fd_047c1617b14376.jpeg"/><Relationship Id="rId77" Type="http://schemas.openxmlformats.org/officeDocument/2006/relationships/image" Target="../media/1eec2e26_4547_11f1_a8b7_047c1617b143_1535feed_7aa1_11f1_a8fd_047c1617b14377.jpeg"/><Relationship Id="rId78" Type="http://schemas.openxmlformats.org/officeDocument/2006/relationships/image" Target="../media/725dd89f_7900_11f1_a8fb_047c1617b143_50337f5f_7915_11f1_a8fb_047c1617b14378.jpeg"/><Relationship Id="rId79" Type="http://schemas.openxmlformats.org/officeDocument/2006/relationships/image" Target="../media/725dd8a1_7900_11f1_a8fb_047c1617b143_50337f60_7915_11f1_a8fb_047c1617b14379.jpeg"/><Relationship Id="rId80" Type="http://schemas.openxmlformats.org/officeDocument/2006/relationships/image" Target="../media/725dd8a3_7900_11f1_a8fb_047c1617b143_50337f61_7915_11f1_a8fb_047c1617b14380.jpeg"/><Relationship Id="rId81" Type="http://schemas.openxmlformats.org/officeDocument/2006/relationships/image" Target="../media/725dd8a5_7900_11f1_a8fb_047c1617b143_50337f62_7915_11f1_a8fb_047c1617b14381.jpeg"/><Relationship Id="rId82" Type="http://schemas.openxmlformats.org/officeDocument/2006/relationships/image" Target="../media/725dd8a7_7900_11f1_a8fb_047c1617b143_50337f63_7915_11f1_a8fb_047c1617b14382.jpeg"/><Relationship Id="rId83" Type="http://schemas.openxmlformats.org/officeDocument/2006/relationships/image" Target="../media/725dd8a9_7900_11f1_a8fb_047c1617b143_50337f64_7915_11f1_a8fb_047c1617b1438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7" name="Image_25" descr="Image_2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19" name="Image_30" descr="Image_3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0" name="Image_31" descr="Image_3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1" name="Image_32" descr="Image_3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2" name="Image_33" descr="Image_3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3" name="Image_34" descr="Image_3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4" name="Image_36" descr="Image_3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5" name="Image_37" descr="Image_3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6" name="Image_38" descr="Image_3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7" name="Image_39" descr="Image_3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8" name="Image_40" descr="Image_4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29" name="Image_42" descr="Image_4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0" name="Image_43" descr="Image_4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1" name="Image_44" descr="Image_4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2" name="Image_45" descr="Image_4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3" name="Image_46" descr="Image_4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4" name="Image_47" descr="Image_4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5" name="Image_51" descr="Image_5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36" name="Image_52" descr="Image_5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37" name="Image_55" descr="Image_5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38" name="Image_56" descr="Image_5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39" name="Image_57" descr="Image_5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0" name="Image_58" descr="Image_5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1" name="Image_59" descr="Image_5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2" name="Image_60" descr="Image_6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3" name="Image_61" descr="Image_6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4" name="Image_62" descr="Image_6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5" name="Image_63" descr="Image_6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6" name="Image_64" descr="Image_6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47" name="Image_66" descr="Image_6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48" name="Image_67" descr="Image_6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49" name="Image_68" descr="Image_6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0" name="Image_69" descr="Image_6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1" name="Image_70" descr="Image_7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2" name="Image_71" descr="Image_7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3" name="Image_72" descr="Image_7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4" name="Image_73" descr="Image_7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55" name="Image_75" descr="Image_7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6" name="Image_76" descr="Image_7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57" name="Image_77" descr="Image_7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58" name="Image_78" descr="Image_7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59" name="Image_81" descr="Image_81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0" name="Image_82" descr="Image_82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1" name="Image_83" descr="Image_83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2" name="Image_85" descr="Image_8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63" name="Image_86" descr="Image_8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4" name="Image_87" descr="Image_8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65" name="Image_88" descr="Image_8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66" name="Image_89" descr="Image_8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67" name="Image_90" descr="Image_9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68" name="Image_91" descr="Image_9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69" name="Image_92" descr="Image_9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0" name="Image_93" descr="Image_9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1" name="Image_94" descr="Image_9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2" name="Image_97" descr="Image_9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3" name="Image_98" descr="Image_9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74" name="Image_99" descr="Image_9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75" name="Image_100" descr="Image_10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76" name="Image_101" descr="Image_10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77" name="Image_102" descr="Image_10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78" name="Image_104" descr="Image_10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79" name="Image_105" descr="Image_10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0" name="Image_106" descr="Image_10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1" name="Image_107" descr="Image_10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2" name="Image_108" descr="Image_10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83" name="Image_109" descr="Image_10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819778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J5*20.40</f>
        <v>0</v>
      </c>
      <c r="L5" s="5"/>
    </row>
    <row r="6" spans="1:12" customHeight="1" ht="105" outlineLevel="4">
      <c r="A6" s="1"/>
      <c r="B6" s="1">
        <v>819779</v>
      </c>
      <c r="C6" s="1" t="s">
        <v>19</v>
      </c>
      <c r="D6" s="1" t="s">
        <v>20</v>
      </c>
      <c r="E6" s="2" t="s">
        <v>21</v>
      </c>
      <c r="F6" s="2" t="s">
        <v>16</v>
      </c>
      <c r="G6" s="2" t="s">
        <v>22</v>
      </c>
      <c r="H6" s="2" t="s">
        <v>17</v>
      </c>
      <c r="I6" s="1">
        <v>0</v>
      </c>
      <c r="J6" s="3" t="s">
        <v>18</v>
      </c>
      <c r="K6" s="2" t="str">
        <f>J6*20.40</f>
        <v>0</v>
      </c>
      <c r="L6" s="5"/>
    </row>
    <row r="7" spans="1:12" customHeight="1" ht="105" outlineLevel="4">
      <c r="A7" s="1"/>
      <c r="B7" s="1">
        <v>819780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 t="s">
        <v>17</v>
      </c>
      <c r="I7" s="1">
        <v>0</v>
      </c>
      <c r="J7" s="3" t="s">
        <v>18</v>
      </c>
      <c r="K7" s="2" t="str">
        <f>J7*27.03</f>
        <v>0</v>
      </c>
      <c r="L7" s="5"/>
    </row>
    <row r="8" spans="1:12" customHeight="1" ht="105" outlineLevel="4">
      <c r="A8" s="1"/>
      <c r="B8" s="1">
        <v>819781</v>
      </c>
      <c r="C8" s="1" t="s">
        <v>27</v>
      </c>
      <c r="D8" s="1" t="s">
        <v>28</v>
      </c>
      <c r="E8" s="2" t="s">
        <v>29</v>
      </c>
      <c r="F8" s="2" t="s">
        <v>26</v>
      </c>
      <c r="G8" s="2">
        <v>0</v>
      </c>
      <c r="H8" s="2" t="s">
        <v>17</v>
      </c>
      <c r="I8" s="1">
        <v>0</v>
      </c>
      <c r="J8" s="3" t="s">
        <v>18</v>
      </c>
      <c r="K8" s="2" t="str">
        <f>J8*27.03</f>
        <v>0</v>
      </c>
      <c r="L8" s="5"/>
    </row>
    <row r="9" spans="1:12" customHeight="1" ht="105" outlineLevel="4">
      <c r="A9" s="1"/>
      <c r="B9" s="1">
        <v>819782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 t="s">
        <v>17</v>
      </c>
      <c r="I9" s="1">
        <v>0</v>
      </c>
      <c r="J9" s="3" t="s">
        <v>18</v>
      </c>
      <c r="K9" s="2" t="str">
        <f>J9*38.76</f>
        <v>0</v>
      </c>
      <c r="L9" s="5"/>
    </row>
    <row r="10" spans="1:12" customHeight="1" ht="105" outlineLevel="4">
      <c r="A10" s="1"/>
      <c r="B10" s="1">
        <v>819783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 t="s">
        <v>22</v>
      </c>
      <c r="I10" s="1">
        <v>0</v>
      </c>
      <c r="J10" s="3" t="s">
        <v>18</v>
      </c>
      <c r="K10" s="2" t="str">
        <f>J10*42.84</f>
        <v>0</v>
      </c>
      <c r="L10" s="5"/>
    </row>
    <row r="11" spans="1:12" customHeight="1" ht="105" outlineLevel="4">
      <c r="A11" s="1"/>
      <c r="B11" s="1">
        <v>819784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18</v>
      </c>
      <c r="K11" s="2" t="str">
        <f>J11*48.96</f>
        <v>0</v>
      </c>
      <c r="L11" s="5"/>
    </row>
    <row r="12" spans="1:12" customHeight="1" ht="105" outlineLevel="4">
      <c r="A12" s="1"/>
      <c r="B12" s="1">
        <v>819785</v>
      </c>
      <c r="C12" s="1" t="s">
        <v>42</v>
      </c>
      <c r="D12" s="1" t="s">
        <v>43</v>
      </c>
      <c r="E12" s="2" t="s">
        <v>44</v>
      </c>
      <c r="F12" s="2" t="s">
        <v>41</v>
      </c>
      <c r="G12" s="2">
        <v>0</v>
      </c>
      <c r="H12" s="2">
        <v>0</v>
      </c>
      <c r="I12" s="1">
        <v>0</v>
      </c>
      <c r="J12" s="3" t="s">
        <v>18</v>
      </c>
      <c r="K12" s="2" t="str">
        <f>J12*48.96</f>
        <v>0</v>
      </c>
      <c r="L12" s="5"/>
    </row>
    <row r="13" spans="1:12" outlineLevel="2">
      <c r="A13" s="8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</row>
    <row r="14" spans="1:12" outlineLevel="3">
      <c r="A14" s="9" t="s">
        <v>46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</row>
    <row r="15" spans="1:12" customHeight="1" ht="105" outlineLevel="5">
      <c r="A15" s="1"/>
      <c r="B15" s="1">
        <v>877708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0</v>
      </c>
      <c r="H15" s="2" t="s">
        <v>17</v>
      </c>
      <c r="I15" s="1">
        <v>0</v>
      </c>
      <c r="J15" s="3" t="s">
        <v>18</v>
      </c>
      <c r="K15" s="2" t="str">
        <f>J15*39.00</f>
        <v>0</v>
      </c>
      <c r="L15" s="5"/>
    </row>
    <row r="16" spans="1:12" outlineLevel="3">
      <c r="A16" s="9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</row>
    <row r="17" spans="1:12" customHeight="1" ht="105" outlineLevel="5">
      <c r="A17" s="1"/>
      <c r="B17" s="1">
        <v>878484</v>
      </c>
      <c r="C17" s="1" t="s">
        <v>52</v>
      </c>
      <c r="D17" s="1" t="s">
        <v>53</v>
      </c>
      <c r="E17" s="2" t="s">
        <v>54</v>
      </c>
      <c r="F17" s="2" t="s">
        <v>55</v>
      </c>
      <c r="G17" s="2">
        <v>0</v>
      </c>
      <c r="H17" s="2">
        <v>0</v>
      </c>
      <c r="I17" s="1">
        <v>0</v>
      </c>
      <c r="J17" s="3" t="s">
        <v>18</v>
      </c>
      <c r="K17" s="2" t="str">
        <f>J17*38.73</f>
        <v>0</v>
      </c>
      <c r="L17" s="5"/>
    </row>
    <row r="18" spans="1:12" customHeight="1" ht="105" outlineLevel="5">
      <c r="A18" s="1"/>
      <c r="B18" s="1">
        <v>878485</v>
      </c>
      <c r="C18" s="1" t="s">
        <v>56</v>
      </c>
      <c r="D18" s="1" t="s">
        <v>57</v>
      </c>
      <c r="E18" s="2" t="s">
        <v>58</v>
      </c>
      <c r="F18" s="2" t="s">
        <v>55</v>
      </c>
      <c r="G18" s="2" t="s">
        <v>59</v>
      </c>
      <c r="H18" s="2">
        <v>0</v>
      </c>
      <c r="I18" s="1">
        <v>0</v>
      </c>
      <c r="J18" s="3" t="s">
        <v>18</v>
      </c>
      <c r="K18" s="2" t="str">
        <f>J18*38.73</f>
        <v>0</v>
      </c>
      <c r="L18" s="5"/>
    </row>
    <row r="19" spans="1:12" customHeight="1" ht="105" outlineLevel="5">
      <c r="A19" s="1"/>
      <c r="B19" s="1">
        <v>878486</v>
      </c>
      <c r="C19" s="1" t="s">
        <v>60</v>
      </c>
      <c r="D19" s="1" t="s">
        <v>61</v>
      </c>
      <c r="E19" s="2" t="s">
        <v>62</v>
      </c>
      <c r="F19" s="2" t="s">
        <v>55</v>
      </c>
      <c r="G19" s="2">
        <v>0</v>
      </c>
      <c r="H19" s="2">
        <v>0</v>
      </c>
      <c r="I19" s="1">
        <v>0</v>
      </c>
      <c r="J19" s="3" t="s">
        <v>18</v>
      </c>
      <c r="K19" s="2" t="str">
        <f>J19*38.73</f>
        <v>0</v>
      </c>
      <c r="L19" s="5"/>
    </row>
    <row r="20" spans="1:12" customHeight="1" ht="105" outlineLevel="5">
      <c r="A20" s="1"/>
      <c r="B20" s="1">
        <v>878487</v>
      </c>
      <c r="C20" s="1" t="s">
        <v>63</v>
      </c>
      <c r="D20" s="1" t="s">
        <v>64</v>
      </c>
      <c r="E20" s="2" t="s">
        <v>65</v>
      </c>
      <c r="F20" s="2" t="s">
        <v>55</v>
      </c>
      <c r="G20" s="2">
        <v>0</v>
      </c>
      <c r="H20" s="2">
        <v>0</v>
      </c>
      <c r="I20" s="1">
        <v>0</v>
      </c>
      <c r="J20" s="3" t="s">
        <v>18</v>
      </c>
      <c r="K20" s="2" t="str">
        <f>J20*38.73</f>
        <v>0</v>
      </c>
      <c r="L20" s="5"/>
    </row>
    <row r="21" spans="1:12" customHeight="1" ht="105" outlineLevel="5">
      <c r="A21" s="1"/>
      <c r="B21" s="1">
        <v>878488</v>
      </c>
      <c r="C21" s="1" t="s">
        <v>66</v>
      </c>
      <c r="D21" s="1" t="s">
        <v>67</v>
      </c>
      <c r="E21" s="2" t="s">
        <v>68</v>
      </c>
      <c r="F21" s="2" t="s">
        <v>69</v>
      </c>
      <c r="G21" s="2">
        <v>0</v>
      </c>
      <c r="H21" s="2">
        <v>0</v>
      </c>
      <c r="I21" s="1">
        <v>0</v>
      </c>
      <c r="J21" s="3" t="s">
        <v>18</v>
      </c>
      <c r="K21" s="2" t="str">
        <f>J21*50.93</f>
        <v>0</v>
      </c>
      <c r="L21" s="5"/>
    </row>
    <row r="22" spans="1:12" customHeight="1" ht="105" outlineLevel="5">
      <c r="A22" s="1"/>
      <c r="B22" s="1">
        <v>878489</v>
      </c>
      <c r="C22" s="1" t="s">
        <v>70</v>
      </c>
      <c r="D22" s="1" t="s">
        <v>71</v>
      </c>
      <c r="E22" s="2" t="s">
        <v>72</v>
      </c>
      <c r="F22" s="2" t="s">
        <v>69</v>
      </c>
      <c r="G22" s="2">
        <v>0</v>
      </c>
      <c r="H22" s="2">
        <v>0</v>
      </c>
      <c r="I22" s="1">
        <v>0</v>
      </c>
      <c r="J22" s="3" t="s">
        <v>18</v>
      </c>
      <c r="K22" s="2" t="str">
        <f>J22*50.93</f>
        <v>0</v>
      </c>
      <c r="L22" s="5"/>
    </row>
    <row r="23" spans="1:12" customHeight="1" ht="105" outlineLevel="5">
      <c r="A23" s="1"/>
      <c r="B23" s="1">
        <v>878490</v>
      </c>
      <c r="C23" s="1" t="s">
        <v>73</v>
      </c>
      <c r="D23" s="1" t="s">
        <v>74</v>
      </c>
      <c r="E23" s="2" t="s">
        <v>75</v>
      </c>
      <c r="F23" s="2" t="s">
        <v>76</v>
      </c>
      <c r="G23" s="2">
        <v>0</v>
      </c>
      <c r="H23" s="2">
        <v>0</v>
      </c>
      <c r="I23" s="1">
        <v>0</v>
      </c>
      <c r="J23" s="3" t="s">
        <v>18</v>
      </c>
      <c r="K23" s="2" t="str">
        <f>J23*108.83</f>
        <v>0</v>
      </c>
      <c r="L23" s="5"/>
    </row>
    <row r="24" spans="1:12" outlineLevel="3">
      <c r="A24" s="9" t="s">
        <v>77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</row>
    <row r="25" spans="1:12" customHeight="1" ht="105" outlineLevel="5">
      <c r="A25" s="1"/>
      <c r="B25" s="1">
        <v>882509</v>
      </c>
      <c r="C25" s="1" t="s">
        <v>78</v>
      </c>
      <c r="D25" s="1" t="s">
        <v>79</v>
      </c>
      <c r="E25" s="2" t="s">
        <v>80</v>
      </c>
      <c r="F25" s="2" t="s">
        <v>81</v>
      </c>
      <c r="G25" s="2" t="s">
        <v>17</v>
      </c>
      <c r="H25" s="2">
        <v>0</v>
      </c>
      <c r="I25" s="1">
        <v>0</v>
      </c>
      <c r="J25" s="3" t="s">
        <v>18</v>
      </c>
      <c r="K25" s="2" t="str">
        <f>J25*38.00</f>
        <v>0</v>
      </c>
      <c r="L25" s="5"/>
    </row>
    <row r="26" spans="1:12" customHeight="1" ht="105" outlineLevel="5">
      <c r="A26" s="1"/>
      <c r="B26" s="1">
        <v>882510</v>
      </c>
      <c r="C26" s="1" t="s">
        <v>82</v>
      </c>
      <c r="D26" s="1" t="s">
        <v>83</v>
      </c>
      <c r="E26" s="2" t="s">
        <v>84</v>
      </c>
      <c r="F26" s="2" t="s">
        <v>81</v>
      </c>
      <c r="G26" s="2">
        <v>0</v>
      </c>
      <c r="H26" s="2">
        <v>0</v>
      </c>
      <c r="I26" s="1">
        <v>0</v>
      </c>
      <c r="J26" s="3" t="s">
        <v>18</v>
      </c>
      <c r="K26" s="2" t="str">
        <f>J26*38.00</f>
        <v>0</v>
      </c>
      <c r="L26" s="5"/>
    </row>
    <row r="27" spans="1:12" outlineLevel="2">
      <c r="A27" s="8" t="s">
        <v>85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outlineLevel="3">
      <c r="A28" s="9" t="s">
        <v>86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</row>
    <row r="29" spans="1:12" outlineLevel="4">
      <c r="A29" s="10" t="s">
        <v>87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5"/>
    </row>
    <row r="30" spans="1:12" customHeight="1" ht="105" outlineLevel="6">
      <c r="A30" s="1"/>
      <c r="B30" s="1">
        <v>819768</v>
      </c>
      <c r="C30" s="1" t="s">
        <v>88</v>
      </c>
      <c r="D30" s="1" t="s">
        <v>89</v>
      </c>
      <c r="E30" s="2" t="s">
        <v>90</v>
      </c>
      <c r="F30" s="2" t="s">
        <v>91</v>
      </c>
      <c r="G30" s="2" t="s">
        <v>22</v>
      </c>
      <c r="H30" s="2" t="s">
        <v>92</v>
      </c>
      <c r="I30" s="1">
        <v>0</v>
      </c>
      <c r="J30" s="3" t="s">
        <v>18</v>
      </c>
      <c r="K30" s="2" t="str">
        <f>J30*78.00</f>
        <v>0</v>
      </c>
      <c r="L30" s="5"/>
    </row>
    <row r="31" spans="1:12" customHeight="1" ht="105" outlineLevel="6">
      <c r="A31" s="1"/>
      <c r="B31" s="1">
        <v>819769</v>
      </c>
      <c r="C31" s="1" t="s">
        <v>93</v>
      </c>
      <c r="D31" s="1" t="s">
        <v>94</v>
      </c>
      <c r="E31" s="2" t="s">
        <v>95</v>
      </c>
      <c r="F31" s="2" t="s">
        <v>91</v>
      </c>
      <c r="G31" s="2" t="s">
        <v>92</v>
      </c>
      <c r="H31" s="2" t="s">
        <v>92</v>
      </c>
      <c r="I31" s="1">
        <v>0</v>
      </c>
      <c r="J31" s="3" t="s">
        <v>18</v>
      </c>
      <c r="K31" s="2" t="str">
        <f>J31*78.00</f>
        <v>0</v>
      </c>
      <c r="L31" s="5"/>
    </row>
    <row r="32" spans="1:12" customHeight="1" ht="105" outlineLevel="6">
      <c r="A32" s="1"/>
      <c r="B32" s="1">
        <v>819770</v>
      </c>
      <c r="C32" s="1" t="s">
        <v>96</v>
      </c>
      <c r="D32" s="1" t="s">
        <v>97</v>
      </c>
      <c r="E32" s="2" t="s">
        <v>98</v>
      </c>
      <c r="F32" s="2" t="s">
        <v>99</v>
      </c>
      <c r="G32" s="2" t="s">
        <v>100</v>
      </c>
      <c r="H32" s="2" t="s">
        <v>92</v>
      </c>
      <c r="I32" s="1">
        <v>0</v>
      </c>
      <c r="J32" s="3" t="s">
        <v>18</v>
      </c>
      <c r="K32" s="2" t="str">
        <f>J32*107.00</f>
        <v>0</v>
      </c>
      <c r="L32" s="5"/>
    </row>
    <row r="33" spans="1:12" customHeight="1" ht="105" outlineLevel="6">
      <c r="A33" s="1"/>
      <c r="B33" s="1">
        <v>819771</v>
      </c>
      <c r="C33" s="1" t="s">
        <v>101</v>
      </c>
      <c r="D33" s="1" t="s">
        <v>102</v>
      </c>
      <c r="E33" s="2" t="s">
        <v>103</v>
      </c>
      <c r="F33" s="2" t="s">
        <v>99</v>
      </c>
      <c r="G33" s="2" t="s">
        <v>22</v>
      </c>
      <c r="H33" s="2" t="s">
        <v>92</v>
      </c>
      <c r="I33" s="1">
        <v>0</v>
      </c>
      <c r="J33" s="3" t="s">
        <v>18</v>
      </c>
      <c r="K33" s="2" t="str">
        <f>J33*107.00</f>
        <v>0</v>
      </c>
      <c r="L33" s="5"/>
    </row>
    <row r="34" spans="1:12" customHeight="1" ht="105" outlineLevel="6">
      <c r="A34" s="1"/>
      <c r="B34" s="1">
        <v>824466</v>
      </c>
      <c r="C34" s="1" t="s">
        <v>104</v>
      </c>
      <c r="D34" s="1" t="s">
        <v>105</v>
      </c>
      <c r="E34" s="2" t="s">
        <v>106</v>
      </c>
      <c r="F34" s="2" t="s">
        <v>91</v>
      </c>
      <c r="G34" s="2" t="s">
        <v>92</v>
      </c>
      <c r="H34" s="2" t="s">
        <v>92</v>
      </c>
      <c r="I34" s="1">
        <v>0</v>
      </c>
      <c r="J34" s="3" t="s">
        <v>18</v>
      </c>
      <c r="K34" s="2" t="str">
        <f>J34*78.00</f>
        <v>0</v>
      </c>
      <c r="L34" s="5"/>
    </row>
    <row r="35" spans="1:12" outlineLevel="4">
      <c r="A35" s="10" t="s">
        <v>107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5"/>
    </row>
    <row r="36" spans="1:12" customHeight="1" ht="105" outlineLevel="6">
      <c r="A36" s="1"/>
      <c r="B36" s="1">
        <v>868511</v>
      </c>
      <c r="C36" s="1" t="s">
        <v>108</v>
      </c>
      <c r="D36" s="1" t="s">
        <v>109</v>
      </c>
      <c r="E36" s="2" t="s">
        <v>110</v>
      </c>
      <c r="F36" s="2" t="s">
        <v>111</v>
      </c>
      <c r="G36" s="2" t="s">
        <v>112</v>
      </c>
      <c r="H36" s="2">
        <v>0</v>
      </c>
      <c r="I36" s="1">
        <v>0</v>
      </c>
      <c r="J36" s="3" t="s">
        <v>113</v>
      </c>
      <c r="K36" s="2" t="str">
        <f>J36*332.00</f>
        <v>0</v>
      </c>
      <c r="L36" s="5"/>
    </row>
    <row r="37" spans="1:12" customHeight="1" ht="105" outlineLevel="6">
      <c r="A37" s="1"/>
      <c r="B37" s="1">
        <v>887329</v>
      </c>
      <c r="C37" s="1" t="s">
        <v>114</v>
      </c>
      <c r="D37" s="1" t="s">
        <v>115</v>
      </c>
      <c r="E37" s="2" t="s">
        <v>116</v>
      </c>
      <c r="F37" s="2" t="s">
        <v>117</v>
      </c>
      <c r="G37" s="2" t="s">
        <v>100</v>
      </c>
      <c r="H37" s="2" t="s">
        <v>17</v>
      </c>
      <c r="I37" s="1">
        <v>0</v>
      </c>
      <c r="J37" s="3" t="s">
        <v>18</v>
      </c>
      <c r="K37" s="2" t="str">
        <f>J37*81.00</f>
        <v>0</v>
      </c>
      <c r="L37" s="5"/>
    </row>
    <row r="38" spans="1:12" customHeight="1" ht="105" outlineLevel="6">
      <c r="A38" s="1"/>
      <c r="B38" s="1">
        <v>956454</v>
      </c>
      <c r="C38" s="1" t="s">
        <v>118</v>
      </c>
      <c r="D38" s="1" t="s">
        <v>119</v>
      </c>
      <c r="E38" s="2" t="s">
        <v>120</v>
      </c>
      <c r="F38" s="2" t="s">
        <v>121</v>
      </c>
      <c r="G38" s="2" t="s">
        <v>112</v>
      </c>
      <c r="H38" s="2">
        <v>0</v>
      </c>
      <c r="I38" s="1">
        <v>0</v>
      </c>
      <c r="J38" s="3" t="s">
        <v>18</v>
      </c>
      <c r="K38" s="2" t="str">
        <f>J38*120.00</f>
        <v>0</v>
      </c>
      <c r="L38" s="5"/>
    </row>
    <row r="39" spans="1:12" customHeight="1" ht="105" outlineLevel="6">
      <c r="A39" s="1"/>
      <c r="B39" s="1">
        <v>887330</v>
      </c>
      <c r="C39" s="1" t="s">
        <v>122</v>
      </c>
      <c r="D39" s="1" t="s">
        <v>123</v>
      </c>
      <c r="E39" s="2" t="s">
        <v>124</v>
      </c>
      <c r="F39" s="2" t="s">
        <v>117</v>
      </c>
      <c r="G39" s="2" t="s">
        <v>100</v>
      </c>
      <c r="H39" s="2" t="s">
        <v>17</v>
      </c>
      <c r="I39" s="1">
        <v>0</v>
      </c>
      <c r="J39" s="3" t="s">
        <v>18</v>
      </c>
      <c r="K39" s="2" t="str">
        <f>J39*81.00</f>
        <v>0</v>
      </c>
      <c r="L39" s="5"/>
    </row>
    <row r="40" spans="1:12" customHeight="1" ht="105" outlineLevel="6">
      <c r="A40" s="1"/>
      <c r="B40" s="1">
        <v>956455</v>
      </c>
      <c r="C40" s="1" t="s">
        <v>125</v>
      </c>
      <c r="D40" s="1" t="s">
        <v>126</v>
      </c>
      <c r="E40" s="2" t="s">
        <v>127</v>
      </c>
      <c r="F40" s="2" t="s">
        <v>121</v>
      </c>
      <c r="G40" s="2" t="s">
        <v>100</v>
      </c>
      <c r="H40" s="2">
        <v>0</v>
      </c>
      <c r="I40" s="1">
        <v>0</v>
      </c>
      <c r="J40" s="3" t="s">
        <v>18</v>
      </c>
      <c r="K40" s="2" t="str">
        <f>J40*120.00</f>
        <v>0</v>
      </c>
      <c r="L40" s="5"/>
    </row>
    <row r="41" spans="1:12" outlineLevel="6">
      <c r="A41" s="1"/>
      <c r="B41" s="1">
        <v>959732</v>
      </c>
      <c r="C41" s="1" t="s">
        <v>128</v>
      </c>
      <c r="D41" s="1" t="s">
        <v>129</v>
      </c>
      <c r="E41" s="2" t="s">
        <v>130</v>
      </c>
      <c r="F41" s="2" t="s">
        <v>121</v>
      </c>
      <c r="G41" s="2">
        <v>0</v>
      </c>
      <c r="H41" s="2">
        <v>0</v>
      </c>
      <c r="I41" s="1">
        <v>0</v>
      </c>
      <c r="J41" s="3" t="s">
        <v>18</v>
      </c>
      <c r="K41" s="2" t="str">
        <f>J41*120.00</f>
        <v>0</v>
      </c>
      <c r="L41" s="5"/>
    </row>
    <row r="42" spans="1:12" customHeight="1" ht="105" outlineLevel="6">
      <c r="A42" s="1"/>
      <c r="B42" s="1">
        <v>959733</v>
      </c>
      <c r="C42" s="1" t="s">
        <v>131</v>
      </c>
      <c r="D42" s="1" t="s">
        <v>132</v>
      </c>
      <c r="E42" s="2" t="s">
        <v>133</v>
      </c>
      <c r="F42" s="2" t="s">
        <v>117</v>
      </c>
      <c r="G42" s="2">
        <v>0</v>
      </c>
      <c r="H42" s="2">
        <v>0</v>
      </c>
      <c r="I42" s="1">
        <v>0</v>
      </c>
      <c r="J42" s="3" t="s">
        <v>18</v>
      </c>
      <c r="K42" s="2" t="str">
        <f>J42*81.00</f>
        <v>0</v>
      </c>
      <c r="L42" s="5"/>
    </row>
    <row r="43" spans="1:12" customHeight="1" ht="105" outlineLevel="6">
      <c r="A43" s="1"/>
      <c r="B43" s="1">
        <v>837056</v>
      </c>
      <c r="C43" s="1" t="s">
        <v>134</v>
      </c>
      <c r="D43" s="1" t="s">
        <v>135</v>
      </c>
      <c r="E43" s="2" t="s">
        <v>136</v>
      </c>
      <c r="F43" s="2" t="s">
        <v>137</v>
      </c>
      <c r="G43" s="2" t="s">
        <v>100</v>
      </c>
      <c r="H43" s="2">
        <v>0</v>
      </c>
      <c r="I43" s="1">
        <v>0</v>
      </c>
      <c r="J43" s="3" t="s">
        <v>18</v>
      </c>
      <c r="K43" s="2" t="str">
        <f>J43*200.00</f>
        <v>0</v>
      </c>
      <c r="L43" s="5"/>
    </row>
    <row r="44" spans="1:12" customHeight="1" ht="105" outlineLevel="6">
      <c r="A44" s="1"/>
      <c r="B44" s="1">
        <v>837057</v>
      </c>
      <c r="C44" s="1" t="s">
        <v>138</v>
      </c>
      <c r="D44" s="1" t="s">
        <v>139</v>
      </c>
      <c r="E44" s="2" t="s">
        <v>140</v>
      </c>
      <c r="F44" s="2" t="s">
        <v>117</v>
      </c>
      <c r="G44" s="2" t="s">
        <v>22</v>
      </c>
      <c r="H44" s="2">
        <v>0</v>
      </c>
      <c r="I44" s="1">
        <v>0</v>
      </c>
      <c r="J44" s="3" t="s">
        <v>18</v>
      </c>
      <c r="K44" s="2" t="str">
        <f>J44*81.00</f>
        <v>0</v>
      </c>
      <c r="L44" s="5"/>
    </row>
    <row r="45" spans="1:12" customHeight="1" ht="105" outlineLevel="6">
      <c r="A45" s="1"/>
      <c r="B45" s="1">
        <v>837058</v>
      </c>
      <c r="C45" s="1" t="s">
        <v>141</v>
      </c>
      <c r="D45" s="1" t="s">
        <v>142</v>
      </c>
      <c r="E45" s="2" t="s">
        <v>143</v>
      </c>
      <c r="F45" s="2" t="s">
        <v>121</v>
      </c>
      <c r="G45" s="2" t="s">
        <v>100</v>
      </c>
      <c r="H45" s="2">
        <v>0</v>
      </c>
      <c r="I45" s="1">
        <v>0</v>
      </c>
      <c r="J45" s="3" t="s">
        <v>18</v>
      </c>
      <c r="K45" s="2" t="str">
        <f>J45*120.00</f>
        <v>0</v>
      </c>
      <c r="L45" s="5"/>
    </row>
    <row r="46" spans="1:12" customHeight="1" ht="105" outlineLevel="6">
      <c r="A46" s="1"/>
      <c r="B46" s="1">
        <v>837059</v>
      </c>
      <c r="C46" s="1" t="s">
        <v>144</v>
      </c>
      <c r="D46" s="1" t="s">
        <v>145</v>
      </c>
      <c r="E46" s="2" t="s">
        <v>146</v>
      </c>
      <c r="F46" s="2" t="s">
        <v>117</v>
      </c>
      <c r="G46" s="2" t="s">
        <v>22</v>
      </c>
      <c r="H46" s="2">
        <v>0</v>
      </c>
      <c r="I46" s="1">
        <v>0</v>
      </c>
      <c r="J46" s="3" t="s">
        <v>18</v>
      </c>
      <c r="K46" s="2" t="str">
        <f>J46*81.00</f>
        <v>0</v>
      </c>
      <c r="L46" s="5"/>
    </row>
    <row r="47" spans="1:12" customHeight="1" ht="105" outlineLevel="6">
      <c r="A47" s="1"/>
      <c r="B47" s="1">
        <v>837060</v>
      </c>
      <c r="C47" s="1" t="s">
        <v>147</v>
      </c>
      <c r="D47" s="1" t="s">
        <v>148</v>
      </c>
      <c r="E47" s="2" t="s">
        <v>149</v>
      </c>
      <c r="F47" s="2" t="s">
        <v>117</v>
      </c>
      <c r="G47" s="2" t="s">
        <v>100</v>
      </c>
      <c r="H47" s="2">
        <v>0</v>
      </c>
      <c r="I47" s="1">
        <v>0</v>
      </c>
      <c r="J47" s="3" t="s">
        <v>18</v>
      </c>
      <c r="K47" s="2" t="str">
        <f>J47*81.00</f>
        <v>0</v>
      </c>
      <c r="L47" s="5"/>
    </row>
    <row r="48" spans="1:12" outlineLevel="4">
      <c r="A48" s="10" t="s">
        <v>150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5"/>
    </row>
    <row r="49" spans="1:12" outlineLevel="6">
      <c r="A49" s="1"/>
      <c r="B49" s="1">
        <v>954783</v>
      </c>
      <c r="C49" s="1" t="s">
        <v>151</v>
      </c>
      <c r="D49" s="1" t="s">
        <v>152</v>
      </c>
      <c r="E49" s="2" t="s">
        <v>153</v>
      </c>
      <c r="F49" s="2" t="s">
        <v>117</v>
      </c>
      <c r="G49" s="2" t="s">
        <v>17</v>
      </c>
      <c r="H49" s="2">
        <v>0</v>
      </c>
      <c r="I49" s="1">
        <v>0</v>
      </c>
      <c r="J49" s="3" t="s">
        <v>18</v>
      </c>
      <c r="K49" s="2" t="str">
        <f>J49*81.00</f>
        <v>0</v>
      </c>
      <c r="L49" s="5"/>
    </row>
    <row r="50" spans="1:12" outlineLevel="4">
      <c r="A50" s="10" t="s">
        <v>154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5"/>
    </row>
    <row r="51" spans="1:12" customHeight="1" ht="105" outlineLevel="6">
      <c r="A51" s="1"/>
      <c r="B51" s="1">
        <v>956762</v>
      </c>
      <c r="C51" s="1" t="s">
        <v>155</v>
      </c>
      <c r="D51" s="1" t="s">
        <v>156</v>
      </c>
      <c r="E51" s="2" t="s">
        <v>157</v>
      </c>
      <c r="F51" s="2" t="s">
        <v>91</v>
      </c>
      <c r="G51" s="2" t="s">
        <v>92</v>
      </c>
      <c r="H51" s="2" t="s">
        <v>92</v>
      </c>
      <c r="I51" s="1">
        <v>0</v>
      </c>
      <c r="J51" s="3" t="s">
        <v>18</v>
      </c>
      <c r="K51" s="2" t="str">
        <f>J51*78.00</f>
        <v>0</v>
      </c>
      <c r="L51" s="5"/>
    </row>
    <row r="52" spans="1:12" customHeight="1" ht="105" outlineLevel="6">
      <c r="A52" s="1"/>
      <c r="B52" s="1">
        <v>956763</v>
      </c>
      <c r="C52" s="1" t="s">
        <v>158</v>
      </c>
      <c r="D52" s="1" t="s">
        <v>159</v>
      </c>
      <c r="E52" s="2" t="s">
        <v>160</v>
      </c>
      <c r="F52" s="2" t="s">
        <v>91</v>
      </c>
      <c r="G52" s="2" t="s">
        <v>17</v>
      </c>
      <c r="H52" s="2">
        <v>0</v>
      </c>
      <c r="I52" s="1">
        <v>0</v>
      </c>
      <c r="J52" s="3" t="s">
        <v>18</v>
      </c>
      <c r="K52" s="2" t="str">
        <f>J52*78.00</f>
        <v>0</v>
      </c>
      <c r="L52" s="5"/>
    </row>
    <row r="53" spans="1:12" outlineLevel="3">
      <c r="A53" s="9" t="s">
        <v>161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5"/>
    </row>
    <row r="54" spans="1:12" outlineLevel="4">
      <c r="A54" s="10" t="s">
        <v>162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5"/>
    </row>
    <row r="55" spans="1:12" customHeight="1" ht="105" outlineLevel="6">
      <c r="A55" s="1"/>
      <c r="B55" s="1">
        <v>819776</v>
      </c>
      <c r="C55" s="1" t="s">
        <v>163</v>
      </c>
      <c r="D55" s="1" t="s">
        <v>164</v>
      </c>
      <c r="E55" s="2" t="s">
        <v>165</v>
      </c>
      <c r="F55" s="2" t="s">
        <v>166</v>
      </c>
      <c r="G55" s="2" t="s">
        <v>17</v>
      </c>
      <c r="H55" s="2">
        <v>0</v>
      </c>
      <c r="I55" s="1">
        <v>0</v>
      </c>
      <c r="J55" s="3" t="s">
        <v>18</v>
      </c>
      <c r="K55" s="2" t="str">
        <f>J55*120.78</f>
        <v>0</v>
      </c>
      <c r="L55" s="5"/>
    </row>
    <row r="56" spans="1:12" customHeight="1" ht="105" outlineLevel="6">
      <c r="A56" s="1"/>
      <c r="B56" s="1">
        <v>819777</v>
      </c>
      <c r="C56" s="1" t="s">
        <v>167</v>
      </c>
      <c r="D56" s="1" t="s">
        <v>168</v>
      </c>
      <c r="E56" s="2" t="s">
        <v>169</v>
      </c>
      <c r="F56" s="2" t="s">
        <v>170</v>
      </c>
      <c r="G56" s="2" t="s">
        <v>22</v>
      </c>
      <c r="H56" s="2">
        <v>0</v>
      </c>
      <c r="I56" s="1">
        <v>0</v>
      </c>
      <c r="J56" s="3" t="s">
        <v>18</v>
      </c>
      <c r="K56" s="2" t="str">
        <f>J56*116.26</f>
        <v>0</v>
      </c>
      <c r="L56" s="5"/>
    </row>
    <row r="57" spans="1:12" customHeight="1" ht="105" outlineLevel="6">
      <c r="A57" s="1"/>
      <c r="B57" s="1">
        <v>826673</v>
      </c>
      <c r="C57" s="1" t="s">
        <v>171</v>
      </c>
      <c r="D57" s="1" t="s">
        <v>172</v>
      </c>
      <c r="E57" s="2" t="s">
        <v>173</v>
      </c>
      <c r="F57" s="2" t="s">
        <v>174</v>
      </c>
      <c r="G57" s="2" t="s">
        <v>59</v>
      </c>
      <c r="H57" s="2">
        <v>0</v>
      </c>
      <c r="I57" s="1">
        <v>0</v>
      </c>
      <c r="J57" s="3" t="s">
        <v>18</v>
      </c>
      <c r="K57" s="2" t="str">
        <f>J57*167.59</f>
        <v>0</v>
      </c>
      <c r="L57" s="5"/>
    </row>
    <row r="58" spans="1:12" customHeight="1" ht="105" outlineLevel="6">
      <c r="A58" s="1"/>
      <c r="B58" s="1">
        <v>826674</v>
      </c>
      <c r="C58" s="1" t="s">
        <v>175</v>
      </c>
      <c r="D58" s="1" t="s">
        <v>176</v>
      </c>
      <c r="E58" s="2" t="s">
        <v>177</v>
      </c>
      <c r="F58" s="2" t="s">
        <v>178</v>
      </c>
      <c r="G58" s="2">
        <v>0</v>
      </c>
      <c r="H58" s="2">
        <v>0</v>
      </c>
      <c r="I58" s="1">
        <v>0</v>
      </c>
      <c r="J58" s="3" t="s">
        <v>18</v>
      </c>
      <c r="K58" s="2" t="str">
        <f>J58*270.26</f>
        <v>0</v>
      </c>
      <c r="L58" s="5"/>
    </row>
    <row r="59" spans="1:12" customHeight="1" ht="105" outlineLevel="6">
      <c r="A59" s="1"/>
      <c r="B59" s="1">
        <v>826675</v>
      </c>
      <c r="C59" s="1" t="s">
        <v>179</v>
      </c>
      <c r="D59" s="1" t="s">
        <v>180</v>
      </c>
      <c r="E59" s="2" t="s">
        <v>181</v>
      </c>
      <c r="F59" s="2" t="s">
        <v>182</v>
      </c>
      <c r="G59" s="2" t="s">
        <v>100</v>
      </c>
      <c r="H59" s="2">
        <v>0</v>
      </c>
      <c r="I59" s="1">
        <v>0</v>
      </c>
      <c r="J59" s="3" t="s">
        <v>18</v>
      </c>
      <c r="K59" s="2" t="str">
        <f>J59*401.61</f>
        <v>0</v>
      </c>
      <c r="L59" s="5"/>
    </row>
    <row r="60" spans="1:12" customHeight="1" ht="105" outlineLevel="6">
      <c r="A60" s="1"/>
      <c r="B60" s="1">
        <v>955738</v>
      </c>
      <c r="C60" s="1" t="s">
        <v>183</v>
      </c>
      <c r="D60" s="1" t="s">
        <v>184</v>
      </c>
      <c r="E60" s="2" t="s">
        <v>185</v>
      </c>
      <c r="F60" s="2" t="s">
        <v>186</v>
      </c>
      <c r="G60" s="2" t="s">
        <v>100</v>
      </c>
      <c r="H60" s="2">
        <v>0</v>
      </c>
      <c r="I60" s="1">
        <v>0</v>
      </c>
      <c r="J60" s="3" t="s">
        <v>18</v>
      </c>
      <c r="K60" s="2" t="str">
        <f>J60*138.90</f>
        <v>0</v>
      </c>
      <c r="L60" s="5"/>
    </row>
    <row r="61" spans="1:12" customHeight="1" ht="105" outlineLevel="6">
      <c r="A61" s="1"/>
      <c r="B61" s="1">
        <v>955739</v>
      </c>
      <c r="C61" s="1" t="s">
        <v>187</v>
      </c>
      <c r="D61" s="1" t="s">
        <v>188</v>
      </c>
      <c r="E61" s="2" t="s">
        <v>189</v>
      </c>
      <c r="F61" s="2" t="s">
        <v>190</v>
      </c>
      <c r="G61" s="2" t="s">
        <v>100</v>
      </c>
      <c r="H61" s="2">
        <v>0</v>
      </c>
      <c r="I61" s="1">
        <v>0</v>
      </c>
      <c r="J61" s="3" t="s">
        <v>18</v>
      </c>
      <c r="K61" s="2" t="str">
        <f>J61*143.43</f>
        <v>0</v>
      </c>
      <c r="L61" s="5"/>
    </row>
    <row r="62" spans="1:12" customHeight="1" ht="105" outlineLevel="6">
      <c r="A62" s="1"/>
      <c r="B62" s="1">
        <v>955740</v>
      </c>
      <c r="C62" s="1" t="s">
        <v>191</v>
      </c>
      <c r="D62" s="1" t="s">
        <v>192</v>
      </c>
      <c r="E62" s="2" t="s">
        <v>193</v>
      </c>
      <c r="F62" s="2" t="s">
        <v>194</v>
      </c>
      <c r="G62" s="2" t="s">
        <v>59</v>
      </c>
      <c r="H62" s="2">
        <v>0</v>
      </c>
      <c r="I62" s="1">
        <v>0</v>
      </c>
      <c r="J62" s="3" t="s">
        <v>18</v>
      </c>
      <c r="K62" s="2" t="str">
        <f>J62*224.96</f>
        <v>0</v>
      </c>
      <c r="L62" s="5"/>
    </row>
    <row r="63" spans="1:12" customHeight="1" ht="105" outlineLevel="6">
      <c r="A63" s="1"/>
      <c r="B63" s="1">
        <v>955768</v>
      </c>
      <c r="C63" s="1" t="s">
        <v>195</v>
      </c>
      <c r="D63" s="1" t="s">
        <v>196</v>
      </c>
      <c r="E63" s="2" t="s">
        <v>197</v>
      </c>
      <c r="F63" s="2" t="s">
        <v>198</v>
      </c>
      <c r="G63" s="2" t="s">
        <v>59</v>
      </c>
      <c r="H63" s="2">
        <v>0</v>
      </c>
      <c r="I63" s="1">
        <v>0</v>
      </c>
      <c r="J63" s="3" t="s">
        <v>18</v>
      </c>
      <c r="K63" s="2" t="str">
        <f>J63*333.67</f>
        <v>0</v>
      </c>
      <c r="L63" s="5"/>
    </row>
    <row r="64" spans="1:12" customHeight="1" ht="105" outlineLevel="6">
      <c r="A64" s="1"/>
      <c r="B64" s="1">
        <v>955769</v>
      </c>
      <c r="C64" s="1" t="s">
        <v>199</v>
      </c>
      <c r="D64" s="1" t="s">
        <v>200</v>
      </c>
      <c r="E64" s="2" t="s">
        <v>201</v>
      </c>
      <c r="F64" s="2" t="s">
        <v>202</v>
      </c>
      <c r="G64" s="2">
        <v>0</v>
      </c>
      <c r="H64" s="2">
        <v>0</v>
      </c>
      <c r="I64" s="1">
        <v>0</v>
      </c>
      <c r="J64" s="3" t="s">
        <v>18</v>
      </c>
      <c r="K64" s="2" t="str">
        <f>J64*561.65</f>
        <v>0</v>
      </c>
      <c r="L64" s="5"/>
    </row>
    <row r="65" spans="1:12" outlineLevel="4">
      <c r="A65" s="10" t="s">
        <v>203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5"/>
    </row>
    <row r="66" spans="1:12" customHeight="1" ht="105" outlineLevel="6">
      <c r="A66" s="1"/>
      <c r="B66" s="1">
        <v>819775</v>
      </c>
      <c r="C66" s="1" t="s">
        <v>204</v>
      </c>
      <c r="D66" s="1" t="s">
        <v>205</v>
      </c>
      <c r="E66" s="2" t="s">
        <v>206</v>
      </c>
      <c r="F66" s="2" t="s">
        <v>207</v>
      </c>
      <c r="G66" s="2" t="s">
        <v>100</v>
      </c>
      <c r="H66" s="2">
        <v>0</v>
      </c>
      <c r="I66" s="1">
        <v>0</v>
      </c>
      <c r="J66" s="3" t="s">
        <v>18</v>
      </c>
      <c r="K66" s="2" t="str">
        <f>J66*155.51</f>
        <v>0</v>
      </c>
      <c r="L66" s="5"/>
    </row>
    <row r="67" spans="1:12" customHeight="1" ht="105" outlineLevel="6">
      <c r="A67" s="1"/>
      <c r="B67" s="1">
        <v>826669</v>
      </c>
      <c r="C67" s="1" t="s">
        <v>208</v>
      </c>
      <c r="D67" s="1" t="s">
        <v>209</v>
      </c>
      <c r="E67" s="2" t="s">
        <v>210</v>
      </c>
      <c r="F67" s="2" t="s">
        <v>211</v>
      </c>
      <c r="G67" s="2" t="s">
        <v>100</v>
      </c>
      <c r="H67" s="2">
        <v>0</v>
      </c>
      <c r="I67" s="1">
        <v>0</v>
      </c>
      <c r="J67" s="3" t="s">
        <v>18</v>
      </c>
      <c r="K67" s="2" t="str">
        <f>J67*102.67</f>
        <v>0</v>
      </c>
      <c r="L67" s="5"/>
    </row>
    <row r="68" spans="1:12" customHeight="1" ht="105" outlineLevel="6">
      <c r="A68" s="1"/>
      <c r="B68" s="1">
        <v>826670</v>
      </c>
      <c r="C68" s="1" t="s">
        <v>212</v>
      </c>
      <c r="D68" s="1" t="s">
        <v>213</v>
      </c>
      <c r="E68" s="2" t="s">
        <v>214</v>
      </c>
      <c r="F68" s="2" t="s">
        <v>215</v>
      </c>
      <c r="G68" s="2" t="s">
        <v>100</v>
      </c>
      <c r="H68" s="2">
        <v>0</v>
      </c>
      <c r="I68" s="1">
        <v>0</v>
      </c>
      <c r="J68" s="3" t="s">
        <v>18</v>
      </c>
      <c r="K68" s="2" t="str">
        <f>J68*99.65</f>
        <v>0</v>
      </c>
      <c r="L68" s="5"/>
    </row>
    <row r="69" spans="1:12" customHeight="1" ht="105" outlineLevel="6">
      <c r="A69" s="1"/>
      <c r="B69" s="1">
        <v>826671</v>
      </c>
      <c r="C69" s="1" t="s">
        <v>216</v>
      </c>
      <c r="D69" s="1" t="s">
        <v>217</v>
      </c>
      <c r="E69" s="2" t="s">
        <v>218</v>
      </c>
      <c r="F69" s="2" t="s">
        <v>219</v>
      </c>
      <c r="G69" s="2" t="s">
        <v>112</v>
      </c>
      <c r="H69" s="2">
        <v>0</v>
      </c>
      <c r="I69" s="1">
        <v>0</v>
      </c>
      <c r="J69" s="3" t="s">
        <v>18</v>
      </c>
      <c r="K69" s="2" t="str">
        <f>J69*256.67</f>
        <v>0</v>
      </c>
      <c r="L69" s="5"/>
    </row>
    <row r="70" spans="1:12" customHeight="1" ht="105" outlineLevel="6">
      <c r="A70" s="1"/>
      <c r="B70" s="1">
        <v>826672</v>
      </c>
      <c r="C70" s="1" t="s">
        <v>220</v>
      </c>
      <c r="D70" s="1" t="s">
        <v>221</v>
      </c>
      <c r="E70" s="2" t="s">
        <v>222</v>
      </c>
      <c r="F70" s="2" t="s">
        <v>223</v>
      </c>
      <c r="G70" s="2" t="s">
        <v>100</v>
      </c>
      <c r="H70" s="2">
        <v>0</v>
      </c>
      <c r="I70" s="1">
        <v>0</v>
      </c>
      <c r="J70" s="3" t="s">
        <v>18</v>
      </c>
      <c r="K70" s="2" t="str">
        <f>J70*375.94</f>
        <v>0</v>
      </c>
      <c r="L70" s="5"/>
    </row>
    <row r="71" spans="1:12" customHeight="1" ht="105" outlineLevel="6">
      <c r="A71" s="1"/>
      <c r="B71" s="1">
        <v>853726</v>
      </c>
      <c r="C71" s="1" t="s">
        <v>224</v>
      </c>
      <c r="D71" s="1" t="s">
        <v>225</v>
      </c>
      <c r="E71" s="2" t="s">
        <v>226</v>
      </c>
      <c r="F71" s="2" t="s">
        <v>227</v>
      </c>
      <c r="G71" s="2" t="s">
        <v>22</v>
      </c>
      <c r="H71" s="2">
        <v>0</v>
      </c>
      <c r="I71" s="1">
        <v>0</v>
      </c>
      <c r="J71" s="3" t="s">
        <v>18</v>
      </c>
      <c r="K71" s="2" t="str">
        <f>J71*98.14</f>
        <v>0</v>
      </c>
      <c r="L71" s="5"/>
    </row>
    <row r="72" spans="1:12" customHeight="1" ht="105" outlineLevel="6">
      <c r="A72" s="1"/>
      <c r="B72" s="1">
        <v>877987</v>
      </c>
      <c r="C72" s="1" t="s">
        <v>228</v>
      </c>
      <c r="D72" s="1" t="s">
        <v>229</v>
      </c>
      <c r="E72" s="2" t="s">
        <v>230</v>
      </c>
      <c r="F72" s="2" t="s">
        <v>231</v>
      </c>
      <c r="G72" s="2">
        <v>0</v>
      </c>
      <c r="H72" s="2">
        <v>0</v>
      </c>
      <c r="I72" s="1">
        <v>0</v>
      </c>
      <c r="J72" s="3" t="s">
        <v>18</v>
      </c>
      <c r="K72" s="2" t="str">
        <f>J72*63.80</f>
        <v>0</v>
      </c>
      <c r="L72" s="5"/>
    </row>
    <row r="73" spans="1:12" customHeight="1" ht="105" outlineLevel="6">
      <c r="A73" s="1"/>
      <c r="B73" s="1">
        <v>877990</v>
      </c>
      <c r="C73" s="1" t="s">
        <v>232</v>
      </c>
      <c r="D73" s="1" t="s">
        <v>233</v>
      </c>
      <c r="E73" s="2" t="s">
        <v>234</v>
      </c>
      <c r="F73" s="2" t="s">
        <v>235</v>
      </c>
      <c r="G73" s="2" t="s">
        <v>100</v>
      </c>
      <c r="H73" s="2">
        <v>0</v>
      </c>
      <c r="I73" s="1">
        <v>0</v>
      </c>
      <c r="J73" s="3" t="s">
        <v>18</v>
      </c>
      <c r="K73" s="2" t="str">
        <f>J73*92.40</f>
        <v>0</v>
      </c>
      <c r="L73" s="5"/>
    </row>
    <row r="74" spans="1:12" outlineLevel="4">
      <c r="A74" s="10" t="s">
        <v>236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5"/>
    </row>
    <row r="75" spans="1:12" customHeight="1" ht="105" outlineLevel="6">
      <c r="A75" s="1"/>
      <c r="B75" s="1">
        <v>853721</v>
      </c>
      <c r="C75" s="1" t="s">
        <v>237</v>
      </c>
      <c r="D75" s="1" t="s">
        <v>238</v>
      </c>
      <c r="E75" s="2" t="s">
        <v>239</v>
      </c>
      <c r="F75" s="2" t="s">
        <v>240</v>
      </c>
      <c r="G75" s="2" t="s">
        <v>100</v>
      </c>
      <c r="H75" s="2">
        <v>0</v>
      </c>
      <c r="I75" s="1">
        <v>0</v>
      </c>
      <c r="J75" s="3" t="s">
        <v>18</v>
      </c>
      <c r="K75" s="2" t="str">
        <f>J75*61.90</f>
        <v>0</v>
      </c>
      <c r="L75" s="5"/>
    </row>
    <row r="76" spans="1:12" customHeight="1" ht="105" outlineLevel="6">
      <c r="A76" s="1"/>
      <c r="B76" s="1">
        <v>853722</v>
      </c>
      <c r="C76" s="1" t="s">
        <v>241</v>
      </c>
      <c r="D76" s="1" t="s">
        <v>242</v>
      </c>
      <c r="E76" s="2" t="s">
        <v>243</v>
      </c>
      <c r="F76" s="2" t="s">
        <v>244</v>
      </c>
      <c r="G76" s="2" t="s">
        <v>17</v>
      </c>
      <c r="H76" s="2">
        <v>0</v>
      </c>
      <c r="I76" s="1">
        <v>0</v>
      </c>
      <c r="J76" s="3" t="s">
        <v>18</v>
      </c>
      <c r="K76" s="2" t="str">
        <f>J76*58.88</f>
        <v>0</v>
      </c>
      <c r="L76" s="5"/>
    </row>
    <row r="77" spans="1:12" customHeight="1" ht="105" outlineLevel="6">
      <c r="A77" s="1"/>
      <c r="B77" s="1">
        <v>840130</v>
      </c>
      <c r="C77" s="1" t="s">
        <v>245</v>
      </c>
      <c r="D77" s="1" t="s">
        <v>246</v>
      </c>
      <c r="E77" s="2" t="s">
        <v>247</v>
      </c>
      <c r="F77" s="2" t="s">
        <v>248</v>
      </c>
      <c r="G77" s="2" t="s">
        <v>17</v>
      </c>
      <c r="H77" s="2">
        <v>0</v>
      </c>
      <c r="I77" s="1">
        <v>0</v>
      </c>
      <c r="J77" s="3" t="s">
        <v>18</v>
      </c>
      <c r="K77" s="2" t="str">
        <f>J77*57.37</f>
        <v>0</v>
      </c>
      <c r="L77" s="5"/>
    </row>
    <row r="78" spans="1:12" customHeight="1" ht="105" outlineLevel="6">
      <c r="A78" s="1"/>
      <c r="B78" s="1">
        <v>853723</v>
      </c>
      <c r="C78" s="1" t="s">
        <v>249</v>
      </c>
      <c r="D78" s="1" t="s">
        <v>250</v>
      </c>
      <c r="E78" s="2" t="s">
        <v>251</v>
      </c>
      <c r="F78" s="2" t="s">
        <v>252</v>
      </c>
      <c r="G78" s="2" t="s">
        <v>17</v>
      </c>
      <c r="H78" s="2">
        <v>0</v>
      </c>
      <c r="I78" s="1">
        <v>0</v>
      </c>
      <c r="J78" s="3" t="s">
        <v>18</v>
      </c>
      <c r="K78" s="2" t="str">
        <f>J78*80.02</f>
        <v>0</v>
      </c>
      <c r="L78" s="5"/>
    </row>
    <row r="79" spans="1:12" outlineLevel="3">
      <c r="A79" s="9" t="s">
        <v>253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5"/>
    </row>
    <row r="80" spans="1:12" outlineLevel="4">
      <c r="A80" s="10" t="s">
        <v>254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5"/>
    </row>
    <row r="81" spans="1:12" customHeight="1" ht="105" outlineLevel="6">
      <c r="A81" s="1"/>
      <c r="B81" s="1">
        <v>882120</v>
      </c>
      <c r="C81" s="1" t="s">
        <v>255</v>
      </c>
      <c r="D81" s="1" t="s">
        <v>256</v>
      </c>
      <c r="E81" s="2" t="s">
        <v>257</v>
      </c>
      <c r="F81" s="2" t="s">
        <v>258</v>
      </c>
      <c r="G81" s="2">
        <v>0</v>
      </c>
      <c r="H81" s="2">
        <v>0</v>
      </c>
      <c r="I81" s="1">
        <v>0</v>
      </c>
      <c r="J81" s="3" t="s">
        <v>18</v>
      </c>
      <c r="K81" s="2" t="str">
        <f>J81*75.00</f>
        <v>0</v>
      </c>
      <c r="L81" s="5"/>
    </row>
    <row r="82" spans="1:12" customHeight="1" ht="105" outlineLevel="6">
      <c r="A82" s="1"/>
      <c r="B82" s="1">
        <v>882121</v>
      </c>
      <c r="C82" s="1" t="s">
        <v>259</v>
      </c>
      <c r="D82" s="1" t="s">
        <v>260</v>
      </c>
      <c r="E82" s="2" t="s">
        <v>261</v>
      </c>
      <c r="F82" s="2" t="s">
        <v>258</v>
      </c>
      <c r="G82" s="2">
        <v>0</v>
      </c>
      <c r="H82" s="2">
        <v>0</v>
      </c>
      <c r="I82" s="1">
        <v>0</v>
      </c>
      <c r="J82" s="3" t="s">
        <v>18</v>
      </c>
      <c r="K82" s="2" t="str">
        <f>J82*75.00</f>
        <v>0</v>
      </c>
      <c r="L82" s="5"/>
    </row>
    <row r="83" spans="1:12" customHeight="1" ht="105" outlineLevel="6">
      <c r="A83" s="1"/>
      <c r="B83" s="1">
        <v>882122</v>
      </c>
      <c r="C83" s="1" t="s">
        <v>262</v>
      </c>
      <c r="D83" s="1" t="s">
        <v>263</v>
      </c>
      <c r="E83" s="2" t="s">
        <v>264</v>
      </c>
      <c r="F83" s="2" t="s">
        <v>258</v>
      </c>
      <c r="G83" s="2" t="s">
        <v>17</v>
      </c>
      <c r="H83" s="2">
        <v>0</v>
      </c>
      <c r="I83" s="1">
        <v>0</v>
      </c>
      <c r="J83" s="3" t="s">
        <v>18</v>
      </c>
      <c r="K83" s="2" t="str">
        <f>J83*75.00</f>
        <v>0</v>
      </c>
      <c r="L83" s="5"/>
    </row>
    <row r="84" spans="1:12" outlineLevel="4">
      <c r="A84" s="10" t="s">
        <v>265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5"/>
    </row>
    <row r="85" spans="1:12" customHeight="1" ht="105" outlineLevel="6">
      <c r="A85" s="1"/>
      <c r="B85" s="1">
        <v>882910</v>
      </c>
      <c r="C85" s="1" t="s">
        <v>266</v>
      </c>
      <c r="D85" s="1"/>
      <c r="E85" s="2" t="s">
        <v>267</v>
      </c>
      <c r="F85" s="2" t="s">
        <v>258</v>
      </c>
      <c r="G85" s="2">
        <v>0</v>
      </c>
      <c r="H85" s="2">
        <v>0</v>
      </c>
      <c r="I85" s="1">
        <v>0</v>
      </c>
      <c r="J85" s="3" t="s">
        <v>18</v>
      </c>
      <c r="K85" s="2" t="str">
        <f>J85*75.00</f>
        <v>0</v>
      </c>
      <c r="L85" s="5"/>
    </row>
    <row r="86" spans="1:12" customHeight="1" ht="105" outlineLevel="6">
      <c r="A86" s="1"/>
      <c r="B86" s="1">
        <v>882911</v>
      </c>
      <c r="C86" s="1" t="s">
        <v>268</v>
      </c>
      <c r="D86" s="1"/>
      <c r="E86" s="2" t="s">
        <v>269</v>
      </c>
      <c r="F86" s="2" t="s">
        <v>258</v>
      </c>
      <c r="G86" s="2">
        <v>0</v>
      </c>
      <c r="H86" s="2">
        <v>0</v>
      </c>
      <c r="I86" s="1">
        <v>0</v>
      </c>
      <c r="J86" s="3" t="s">
        <v>18</v>
      </c>
      <c r="K86" s="2" t="str">
        <f>J86*75.00</f>
        <v>0</v>
      </c>
      <c r="L86" s="5"/>
    </row>
    <row r="87" spans="1:12" customHeight="1" ht="105" outlineLevel="6">
      <c r="A87" s="1"/>
      <c r="B87" s="1">
        <v>882912</v>
      </c>
      <c r="C87" s="1" t="s">
        <v>270</v>
      </c>
      <c r="D87" s="1"/>
      <c r="E87" s="2" t="s">
        <v>271</v>
      </c>
      <c r="F87" s="2" t="s">
        <v>258</v>
      </c>
      <c r="G87" s="2" t="s">
        <v>92</v>
      </c>
      <c r="H87" s="2">
        <v>0</v>
      </c>
      <c r="I87" s="1">
        <v>0</v>
      </c>
      <c r="J87" s="3" t="s">
        <v>18</v>
      </c>
      <c r="K87" s="2" t="str">
        <f>J87*75.00</f>
        <v>0</v>
      </c>
      <c r="L87" s="5"/>
    </row>
    <row r="88" spans="1:12" customHeight="1" ht="105" outlineLevel="6">
      <c r="A88" s="1"/>
      <c r="B88" s="1">
        <v>882913</v>
      </c>
      <c r="C88" s="1" t="s">
        <v>272</v>
      </c>
      <c r="D88" s="1"/>
      <c r="E88" s="2" t="s">
        <v>273</v>
      </c>
      <c r="F88" s="2" t="s">
        <v>258</v>
      </c>
      <c r="G88" s="2">
        <v>0</v>
      </c>
      <c r="H88" s="2">
        <v>0</v>
      </c>
      <c r="I88" s="1">
        <v>0</v>
      </c>
      <c r="J88" s="3" t="s">
        <v>18</v>
      </c>
      <c r="K88" s="2" t="str">
        <f>J88*75.00</f>
        <v>0</v>
      </c>
      <c r="L88" s="5"/>
    </row>
    <row r="89" spans="1:12" customHeight="1" ht="105" outlineLevel="6">
      <c r="A89" s="1"/>
      <c r="B89" s="1">
        <v>882914</v>
      </c>
      <c r="C89" s="1" t="s">
        <v>274</v>
      </c>
      <c r="D89" s="1"/>
      <c r="E89" s="2" t="s">
        <v>275</v>
      </c>
      <c r="F89" s="2" t="s">
        <v>258</v>
      </c>
      <c r="G89" s="2" t="s">
        <v>22</v>
      </c>
      <c r="H89" s="2">
        <v>0</v>
      </c>
      <c r="I89" s="1">
        <v>0</v>
      </c>
      <c r="J89" s="3" t="s">
        <v>18</v>
      </c>
      <c r="K89" s="2" t="str">
        <f>J89*75.00</f>
        <v>0</v>
      </c>
      <c r="L89" s="5"/>
    </row>
    <row r="90" spans="1:12" customHeight="1" ht="105" outlineLevel="6">
      <c r="A90" s="1"/>
      <c r="B90" s="1">
        <v>882915</v>
      </c>
      <c r="C90" s="1" t="s">
        <v>276</v>
      </c>
      <c r="D90" s="1"/>
      <c r="E90" s="2" t="s">
        <v>277</v>
      </c>
      <c r="F90" s="2" t="s">
        <v>258</v>
      </c>
      <c r="G90" s="2">
        <v>0</v>
      </c>
      <c r="H90" s="2">
        <v>0</v>
      </c>
      <c r="I90" s="1">
        <v>0</v>
      </c>
      <c r="J90" s="3" t="s">
        <v>18</v>
      </c>
      <c r="K90" s="2" t="str">
        <f>J90*75.00</f>
        <v>0</v>
      </c>
      <c r="L90" s="5"/>
    </row>
    <row r="91" spans="1:12" customHeight="1" ht="105" outlineLevel="6">
      <c r="A91" s="1"/>
      <c r="B91" s="1">
        <v>882916</v>
      </c>
      <c r="C91" s="1" t="s">
        <v>278</v>
      </c>
      <c r="D91" s="1"/>
      <c r="E91" s="2" t="s">
        <v>279</v>
      </c>
      <c r="F91" s="2" t="s">
        <v>258</v>
      </c>
      <c r="G91" s="2" t="s">
        <v>100</v>
      </c>
      <c r="H91" s="2">
        <v>0</v>
      </c>
      <c r="I91" s="1">
        <v>0</v>
      </c>
      <c r="J91" s="3" t="s">
        <v>18</v>
      </c>
      <c r="K91" s="2" t="str">
        <f>J91*75.00</f>
        <v>0</v>
      </c>
      <c r="L91" s="5"/>
    </row>
    <row r="92" spans="1:12" customHeight="1" ht="105" outlineLevel="6">
      <c r="A92" s="1"/>
      <c r="B92" s="1">
        <v>882917</v>
      </c>
      <c r="C92" s="1" t="s">
        <v>280</v>
      </c>
      <c r="D92" s="1"/>
      <c r="E92" s="2" t="s">
        <v>281</v>
      </c>
      <c r="F92" s="2" t="s">
        <v>258</v>
      </c>
      <c r="G92" s="2" t="s">
        <v>22</v>
      </c>
      <c r="H92" s="2">
        <v>0</v>
      </c>
      <c r="I92" s="1">
        <v>0</v>
      </c>
      <c r="J92" s="3" t="s">
        <v>18</v>
      </c>
      <c r="K92" s="2" t="str">
        <f>J92*75.00</f>
        <v>0</v>
      </c>
      <c r="L92" s="5"/>
    </row>
    <row r="93" spans="1:12" customHeight="1" ht="105" outlineLevel="6">
      <c r="A93" s="1"/>
      <c r="B93" s="1">
        <v>882918</v>
      </c>
      <c r="C93" s="1" t="s">
        <v>282</v>
      </c>
      <c r="D93" s="1"/>
      <c r="E93" s="2" t="s">
        <v>283</v>
      </c>
      <c r="F93" s="2" t="s">
        <v>258</v>
      </c>
      <c r="G93" s="2" t="s">
        <v>100</v>
      </c>
      <c r="H93" s="2">
        <v>0</v>
      </c>
      <c r="I93" s="1">
        <v>0</v>
      </c>
      <c r="J93" s="3" t="s">
        <v>18</v>
      </c>
      <c r="K93" s="2" t="str">
        <f>J93*75.00</f>
        <v>0</v>
      </c>
      <c r="L93" s="5"/>
    </row>
    <row r="94" spans="1:12" customHeight="1" ht="105" outlineLevel="6">
      <c r="A94" s="1"/>
      <c r="B94" s="1">
        <v>882919</v>
      </c>
      <c r="C94" s="1" t="s">
        <v>284</v>
      </c>
      <c r="D94" s="1"/>
      <c r="E94" s="2" t="s">
        <v>285</v>
      </c>
      <c r="F94" s="2" t="s">
        <v>258</v>
      </c>
      <c r="G94" s="2" t="s">
        <v>100</v>
      </c>
      <c r="H94" s="2">
        <v>0</v>
      </c>
      <c r="I94" s="1">
        <v>0</v>
      </c>
      <c r="J94" s="3" t="s">
        <v>18</v>
      </c>
      <c r="K94" s="2" t="str">
        <f>J94*75.00</f>
        <v>0</v>
      </c>
      <c r="L94" s="5"/>
    </row>
    <row r="95" spans="1:12" outlineLevel="2">
      <c r="A95" s="8" t="s">
        <v>286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5"/>
    </row>
    <row r="96" spans="1:12" outlineLevel="3">
      <c r="A96" s="9" t="s">
        <v>287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5"/>
    </row>
    <row r="97" spans="1:12" customHeight="1" ht="105" outlineLevel="5">
      <c r="A97" s="1"/>
      <c r="B97" s="1">
        <v>956766</v>
      </c>
      <c r="C97" s="1" t="s">
        <v>288</v>
      </c>
      <c r="D97" s="1" t="s">
        <v>289</v>
      </c>
      <c r="E97" s="2" t="s">
        <v>290</v>
      </c>
      <c r="F97" s="2" t="s">
        <v>291</v>
      </c>
      <c r="G97" s="2">
        <v>0</v>
      </c>
      <c r="H97" s="2">
        <v>0</v>
      </c>
      <c r="I97" s="1">
        <v>0</v>
      </c>
      <c r="J97" s="3" t="s">
        <v>18</v>
      </c>
      <c r="K97" s="2" t="str">
        <f>J97*205.00</f>
        <v>0</v>
      </c>
      <c r="L97" s="5"/>
    </row>
    <row r="98" spans="1:12" customHeight="1" ht="105" outlineLevel="5">
      <c r="A98" s="1"/>
      <c r="B98" s="1">
        <v>956767</v>
      </c>
      <c r="C98" s="1" t="s">
        <v>292</v>
      </c>
      <c r="D98" s="1" t="s">
        <v>293</v>
      </c>
      <c r="E98" s="2" t="s">
        <v>294</v>
      </c>
      <c r="F98" s="2" t="s">
        <v>291</v>
      </c>
      <c r="G98" s="2">
        <v>0</v>
      </c>
      <c r="H98" s="2">
        <v>0</v>
      </c>
      <c r="I98" s="1">
        <v>0</v>
      </c>
      <c r="J98" s="3" t="s">
        <v>18</v>
      </c>
      <c r="K98" s="2" t="str">
        <f>J98*205.00</f>
        <v>0</v>
      </c>
      <c r="L98" s="5"/>
    </row>
    <row r="99" spans="1:12" customHeight="1" ht="105" outlineLevel="5">
      <c r="A99" s="1"/>
      <c r="B99" s="1">
        <v>956768</v>
      </c>
      <c r="C99" s="1" t="s">
        <v>295</v>
      </c>
      <c r="D99" s="1" t="s">
        <v>296</v>
      </c>
      <c r="E99" s="2" t="s">
        <v>297</v>
      </c>
      <c r="F99" s="2" t="s">
        <v>298</v>
      </c>
      <c r="G99" s="2">
        <v>0</v>
      </c>
      <c r="H99" s="2">
        <v>0</v>
      </c>
      <c r="I99" s="1">
        <v>0</v>
      </c>
      <c r="J99" s="3" t="s">
        <v>18</v>
      </c>
      <c r="K99" s="2" t="str">
        <f>J99*301.00</f>
        <v>0</v>
      </c>
      <c r="L99" s="5"/>
    </row>
    <row r="100" spans="1:12" customHeight="1" ht="105" outlineLevel="5">
      <c r="A100" s="1"/>
      <c r="B100" s="1">
        <v>956769</v>
      </c>
      <c r="C100" s="1" t="s">
        <v>299</v>
      </c>
      <c r="D100" s="1" t="s">
        <v>300</v>
      </c>
      <c r="E100" s="2" t="s">
        <v>301</v>
      </c>
      <c r="F100" s="2" t="s">
        <v>298</v>
      </c>
      <c r="G100" s="2">
        <v>0</v>
      </c>
      <c r="H100" s="2">
        <v>0</v>
      </c>
      <c r="I100" s="1">
        <v>0</v>
      </c>
      <c r="J100" s="3" t="s">
        <v>18</v>
      </c>
      <c r="K100" s="2" t="str">
        <f>J100*301.00</f>
        <v>0</v>
      </c>
      <c r="L100" s="5"/>
    </row>
    <row r="101" spans="1:12" customHeight="1" ht="105" outlineLevel="5">
      <c r="A101" s="1"/>
      <c r="B101" s="1">
        <v>956770</v>
      </c>
      <c r="C101" s="1" t="s">
        <v>302</v>
      </c>
      <c r="D101" s="1" t="s">
        <v>303</v>
      </c>
      <c r="E101" s="2" t="s">
        <v>304</v>
      </c>
      <c r="F101" s="2" t="s">
        <v>305</v>
      </c>
      <c r="G101" s="2">
        <v>0</v>
      </c>
      <c r="H101" s="2" t="s">
        <v>17</v>
      </c>
      <c r="I101" s="1">
        <v>0</v>
      </c>
      <c r="J101" s="3" t="s">
        <v>18</v>
      </c>
      <c r="K101" s="2" t="str">
        <f>J101*150.00</f>
        <v>0</v>
      </c>
      <c r="L101" s="5"/>
    </row>
    <row r="102" spans="1:12" customHeight="1" ht="105" outlineLevel="5">
      <c r="A102" s="1"/>
      <c r="B102" s="1">
        <v>956771</v>
      </c>
      <c r="C102" s="1" t="s">
        <v>306</v>
      </c>
      <c r="D102" s="1" t="s">
        <v>307</v>
      </c>
      <c r="E102" s="2" t="s">
        <v>308</v>
      </c>
      <c r="F102" s="2" t="s">
        <v>305</v>
      </c>
      <c r="G102" s="2">
        <v>0</v>
      </c>
      <c r="H102" s="2" t="s">
        <v>17</v>
      </c>
      <c r="I102" s="1">
        <v>0</v>
      </c>
      <c r="J102" s="3" t="s">
        <v>18</v>
      </c>
      <c r="K102" s="2" t="str">
        <f>J102*150.00</f>
        <v>0</v>
      </c>
      <c r="L102" s="5"/>
    </row>
    <row r="103" spans="1:12" outlineLevel="3">
      <c r="A103" s="9" t="s">
        <v>309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5"/>
    </row>
    <row r="104" spans="1:12" customHeight="1" ht="105" outlineLevel="5">
      <c r="A104" s="1"/>
      <c r="B104" s="1">
        <v>959867</v>
      </c>
      <c r="C104" s="1" t="s">
        <v>310</v>
      </c>
      <c r="D104" s="1">
        <v>47926</v>
      </c>
      <c r="E104" s="2" t="s">
        <v>311</v>
      </c>
      <c r="F104" s="2" t="s">
        <v>312</v>
      </c>
      <c r="G104" s="2" t="s">
        <v>100</v>
      </c>
      <c r="H104" s="2">
        <v>0</v>
      </c>
      <c r="I104" s="1">
        <v>0</v>
      </c>
      <c r="J104" s="3" t="s">
        <v>18</v>
      </c>
      <c r="K104" s="2" t="str">
        <f>J104*134.70</f>
        <v>0</v>
      </c>
      <c r="L104" s="5"/>
    </row>
    <row r="105" spans="1:12" customHeight="1" ht="105" outlineLevel="5">
      <c r="A105" s="1"/>
      <c r="B105" s="1">
        <v>959868</v>
      </c>
      <c r="C105" s="1" t="s">
        <v>313</v>
      </c>
      <c r="D105" s="1">
        <v>47931</v>
      </c>
      <c r="E105" s="2" t="s">
        <v>314</v>
      </c>
      <c r="F105" s="2" t="s">
        <v>315</v>
      </c>
      <c r="G105" s="2">
        <v>0</v>
      </c>
      <c r="H105" s="2">
        <v>0</v>
      </c>
      <c r="I105" s="1">
        <v>0</v>
      </c>
      <c r="J105" s="3" t="s">
        <v>18</v>
      </c>
      <c r="K105" s="2" t="str">
        <f>J105*186.28</f>
        <v>0</v>
      </c>
      <c r="L105" s="5"/>
    </row>
    <row r="106" spans="1:12" customHeight="1" ht="105" outlineLevel="5">
      <c r="A106" s="1"/>
      <c r="B106" s="1">
        <v>959869</v>
      </c>
      <c r="C106" s="1" t="s">
        <v>316</v>
      </c>
      <c r="D106" s="1">
        <v>47935</v>
      </c>
      <c r="E106" s="2" t="s">
        <v>317</v>
      </c>
      <c r="F106" s="2" t="s">
        <v>318</v>
      </c>
      <c r="G106" s="2" t="s">
        <v>59</v>
      </c>
      <c r="H106" s="2">
        <v>0</v>
      </c>
      <c r="I106" s="1">
        <v>0</v>
      </c>
      <c r="J106" s="3" t="s">
        <v>18</v>
      </c>
      <c r="K106" s="2" t="str">
        <f>J106*270.71</f>
        <v>0</v>
      </c>
      <c r="L106" s="5"/>
    </row>
    <row r="107" spans="1:12" customHeight="1" ht="105" outlineLevel="5">
      <c r="A107" s="1"/>
      <c r="B107" s="1">
        <v>959870</v>
      </c>
      <c r="C107" s="1" t="s">
        <v>319</v>
      </c>
      <c r="D107" s="1">
        <v>47927</v>
      </c>
      <c r="E107" s="2" t="s">
        <v>320</v>
      </c>
      <c r="F107" s="2" t="s">
        <v>312</v>
      </c>
      <c r="G107" s="2" t="s">
        <v>100</v>
      </c>
      <c r="H107" s="2">
        <v>0</v>
      </c>
      <c r="I107" s="1">
        <v>0</v>
      </c>
      <c r="J107" s="3" t="s">
        <v>18</v>
      </c>
      <c r="K107" s="2" t="str">
        <f>J107*134.70</f>
        <v>0</v>
      </c>
      <c r="L107" s="5"/>
    </row>
    <row r="108" spans="1:12" customHeight="1" ht="105" outlineLevel="5">
      <c r="A108" s="1"/>
      <c r="B108" s="1">
        <v>959871</v>
      </c>
      <c r="C108" s="1" t="s">
        <v>321</v>
      </c>
      <c r="D108" s="1">
        <v>47932</v>
      </c>
      <c r="E108" s="2" t="s">
        <v>322</v>
      </c>
      <c r="F108" s="2" t="s">
        <v>315</v>
      </c>
      <c r="G108" s="2">
        <v>0</v>
      </c>
      <c r="H108" s="2">
        <v>0</v>
      </c>
      <c r="I108" s="1">
        <v>0</v>
      </c>
      <c r="J108" s="3" t="s">
        <v>18</v>
      </c>
      <c r="K108" s="2" t="str">
        <f>J108*186.28</f>
        <v>0</v>
      </c>
      <c r="L108" s="5"/>
    </row>
    <row r="109" spans="1:12" customHeight="1" ht="105" outlineLevel="5">
      <c r="A109" s="1"/>
      <c r="B109" s="1">
        <v>959872</v>
      </c>
      <c r="C109" s="1" t="s">
        <v>323</v>
      </c>
      <c r="D109" s="1">
        <v>47936</v>
      </c>
      <c r="E109" s="2" t="s">
        <v>324</v>
      </c>
      <c r="F109" s="2" t="s">
        <v>318</v>
      </c>
      <c r="G109" s="2" t="s">
        <v>59</v>
      </c>
      <c r="H109" s="2">
        <v>0</v>
      </c>
      <c r="I109" s="1">
        <v>0</v>
      </c>
      <c r="J109" s="3" t="s">
        <v>18</v>
      </c>
      <c r="K109" s="2" t="str">
        <f>J109*270.71</f>
        <v>0</v>
      </c>
      <c r="L10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3:K13"/>
    <mergeCell ref="A27:K27"/>
    <mergeCell ref="A95:K95"/>
    <mergeCell ref="A14:K14"/>
    <mergeCell ref="A16:K16"/>
    <mergeCell ref="A24:K24"/>
    <mergeCell ref="A28:K28"/>
    <mergeCell ref="A53:K53"/>
    <mergeCell ref="A79:K79"/>
    <mergeCell ref="A96:K96"/>
    <mergeCell ref="A103:K103"/>
    <mergeCell ref="A29:K29"/>
    <mergeCell ref="A35:K35"/>
    <mergeCell ref="A48:K48"/>
    <mergeCell ref="A50:K50"/>
    <mergeCell ref="A54:K54"/>
    <mergeCell ref="A65:K65"/>
    <mergeCell ref="A74:K74"/>
    <mergeCell ref="A80:K80"/>
    <mergeCell ref="A84:K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2026-08-11T05:52:41+03:00</dcterms:created>
  <dcterms:modified xsi:type="dcterms:W3CDTF">2026-08-11T05:52:41+03:00</dcterms:modified>
  <dc:title>Untitled Spreadsheet</dc:title>
  <dc:description/>
  <dc:subject/>
  <cp:keywords/>
  <cp:category/>
</cp:coreProperties>
</file>