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<sst xmlns="http://schemas.openxmlformats.org/spreadsheetml/2006/main" uniqueCount="141">
  <si>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</si>
  <si>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</si>
  <si>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</si>
  <si>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</si>
  <si>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</si>
  <si>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</si>
  <si>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</si>
  <si>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</si>
  <si>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</si>
  <si>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</si>
  <si>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</si>
  <si>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Полотенцесушители</t>
  </si>
  <si>
    <t xml:space="preserve">Водяные полотенцесушители из нержавеющей стали </t>
  </si>
  <si>
    <t>Боковое подключение</t>
  </si>
  <si>
    <t>PSK-120004</t>
  </si>
  <si>
    <t>полотенцесушитель нерж сталь М 500*400 1"</t>
  </si>
  <si>
    <t>2 357.95 руб.</t>
  </si>
  <si>
    <t>&gt;10</t>
  </si>
  <si>
    <t>шт</t>
  </si>
  <si>
    <t>PSK-120005</t>
  </si>
  <si>
    <t>полотенцесушитель нерж сталь М 500*500 1"</t>
  </si>
  <si>
    <t>2 680.04 руб.</t>
  </si>
  <si>
    <t>&gt;25</t>
  </si>
  <si>
    <t>PSK-120006</t>
  </si>
  <si>
    <t>полотенцесушитель нерж сталь М 500*600 1"</t>
  </si>
  <si>
    <t>3 112.36 руб.</t>
  </si>
  <si>
    <t>&gt;50</t>
  </si>
  <si>
    <t>PSK-120007</t>
  </si>
  <si>
    <t>полотенцесушитель нерж сталь М 600*400 1"</t>
  </si>
  <si>
    <t>2 431.06 руб.</t>
  </si>
  <si>
    <t>PSK-120008</t>
  </si>
  <si>
    <t>полотенцесушитель нерж сталь М 600*500 1"</t>
  </si>
  <si>
    <t>2 872.90 руб.</t>
  </si>
  <si>
    <t>PSK-120009</t>
  </si>
  <si>
    <t>полотенцесушитель нерж сталь М 600*600 1"</t>
  </si>
  <si>
    <t>3 317.78 руб.</t>
  </si>
  <si>
    <t>PSK-120010</t>
  </si>
  <si>
    <t>полотенцесушитель нерж сталь М 500*400 1" с полкой</t>
  </si>
  <si>
    <t>4 281.29 руб.</t>
  </si>
  <si>
    <t>PSK-120011</t>
  </si>
  <si>
    <t>полотенцесушитель нерж сталь М 500*500 1" с полкой</t>
  </si>
  <si>
    <t>4 603.37 руб.</t>
  </si>
  <si>
    <t>PSK-120012</t>
  </si>
  <si>
    <t>полотенцесушитель нерж сталь М 500*600 1" с полкой</t>
  </si>
  <si>
    <t>5 035.69 руб.</t>
  </si>
  <si>
    <t>PSK-120026</t>
  </si>
  <si>
    <t>полотенцесушитель нерж сталь ФОКСТРОТ ПЛОСКОСТЬ МП 500*500 1" с полкой</t>
  </si>
  <si>
    <t>6 900.75 руб.</t>
  </si>
  <si>
    <t>PSK-120027</t>
  </si>
  <si>
    <t>полотенцесушитель нерж сталь ФОКСТРОТ ПЛОСКОСТЬ МП 500*600 1" с полкой</t>
  </si>
  <si>
    <t>7 704.25 руб.</t>
  </si>
  <si>
    <t>PSK-120028</t>
  </si>
  <si>
    <t>полотенцесушитель нерж сталь ФОКСТРОТ ПЛОСКОСТЬ МП 500*800 1" с полкой</t>
  </si>
  <si>
    <t>9 757.34 руб.</t>
  </si>
  <si>
    <t>PSK-120029</t>
  </si>
  <si>
    <t>полотенцесушитель нерж сталь ФОКСТРОТ ОБЪЕМНЫЙ МП-02 500*500 1" с полкой</t>
  </si>
  <si>
    <t>7 200.45 руб.</t>
  </si>
  <si>
    <t>PSK-120030</t>
  </si>
  <si>
    <t>полотенцесушитель нерж сталь ФОКСТРОТ ОБЪЕМНЫЙ МП-02 500*600 1" с полкой</t>
  </si>
  <si>
    <t>8 001.36 руб.</t>
  </si>
  <si>
    <t>PSK-120031</t>
  </si>
  <si>
    <t>полотенцесушитель нерж сталь ФОКСТРОТ ОБЪЕМНЫЙ МП-02 500*800 1" с полкой</t>
  </si>
  <si>
    <t>11 248.62 руб.</t>
  </si>
  <si>
    <t>PSK-120032</t>
  </si>
  <si>
    <t>полотенцесушитель нерж сталь ЛЕСЕНКА-ЛОМАННАЯ ЛК 500х500х600 1" боковое  подключение</t>
  </si>
  <si>
    <t>9 725.76 руб.</t>
  </si>
  <si>
    <t>PSK-120033</t>
  </si>
  <si>
    <t>полотенцесушитель нерж сталь ЛЕСЕНКА-ЛОМАННАЯ ЛК 500х500х800 1" боковое  подключение</t>
  </si>
  <si>
    <t>11 916.07 руб.</t>
  </si>
  <si>
    <t>PSK-120034</t>
  </si>
  <si>
    <t>полотенцесушитель нерж сталь ЛЕСЕНКА-ОБЪЕМНАЯ ЛКZ-02 500х500х600 1" две змейки боковое подключ</t>
  </si>
  <si>
    <t>9 913.42 руб.</t>
  </si>
  <si>
    <t>PSK-120035</t>
  </si>
  <si>
    <t>полотенцесушитель нерж сталь ЛЕСЕНКА-ОБЪЕМНАЯ ЛКZ-02 500х500х850 1" три змейки боковое подключ</t>
  </si>
  <si>
    <t>13 455.34 руб.</t>
  </si>
  <si>
    <t>PSK-120042</t>
  </si>
  <si>
    <t>полотенцесушитель нерж сталь ЛЕСЕНКА-ДУГА С ПОЛКОЙ ЛК 500х500х800х250 1" боковое правое подключ</t>
  </si>
  <si>
    <t>12 108.86 руб.</t>
  </si>
  <si>
    <t>PSK-120051</t>
  </si>
  <si>
    <t>полотенцесушитель НЕРЖ М 600*400 1" с полкой</t>
  </si>
  <si>
    <t>4 553.04 руб.</t>
  </si>
  <si>
    <t>PSK-120052</t>
  </si>
  <si>
    <t>полотенцесушитель НЕРЖ М 600*500 1" с полкой</t>
  </si>
  <si>
    <t>5 009.38 руб.</t>
  </si>
  <si>
    <t>PSK-120053</t>
  </si>
  <si>
    <t>полотенцесушитель НЕРЖ М 600*600 1" с полкой</t>
  </si>
  <si>
    <t>5 468.31 руб.</t>
  </si>
  <si>
    <t>PSK-120054</t>
  </si>
  <si>
    <t>полотенцесушитель нерж сталь ФОКСТРОТ ПЛОСКОСТЬ МП 600*400 1" с полкой</t>
  </si>
  <si>
    <t>6 547.94 руб.</t>
  </si>
  <si>
    <t>PSK-120055</t>
  </si>
  <si>
    <t>полотенцесушитель нерж сталь ФОКСТРОТ ПЛОСКОСТЬ МП 600*500 1" с полкой</t>
  </si>
  <si>
    <t>6 818.04 руб.</t>
  </si>
  <si>
    <t>PSK-120056</t>
  </si>
  <si>
    <t>полотенцесушитель нерж сталь ФОКСТРОТ ПЛОСКОСТЬ МП 600*600 1" с полкой</t>
  </si>
  <si>
    <t>7 603.76 руб.</t>
  </si>
  <si>
    <t>PSK-120057</t>
  </si>
  <si>
    <t>полотенцесушитель нерж сталь ФОКСТРОТ ПЛОСКОСТЬ МП 600*800 1" с полкой</t>
  </si>
  <si>
    <t>8 841.89 руб.</t>
  </si>
  <si>
    <t>PSK-120058</t>
  </si>
  <si>
    <t>полотенцесушитель нерж сталь ФОКСТРОТ ОБЪЕМНЫЙ МП-02 600*400 1" с полкой</t>
  </si>
  <si>
    <t>7 393.47 руб.</t>
  </si>
  <si>
    <t>PSK-120059</t>
  </si>
  <si>
    <t>полотенцесушитель нерж сталь ФОКСТРОТ ОБЪЕМНЫЙ МП-02 600*500 1" с полкой</t>
  </si>
  <si>
    <t>7 795.28 руб.</t>
  </si>
  <si>
    <t>PSK-120060</t>
  </si>
  <si>
    <t>полотенцесушитель нерж сталь ФОКСТРОТ ОБЪЕМНЫЙ МП-02 600*600 1" с полкой</t>
  </si>
  <si>
    <t>8 891.66 руб.</t>
  </si>
  <si>
    <t>PSK-120061</t>
  </si>
  <si>
    <t>полотенцесушитель нерж сталь ФОКСТРОТ ОБЪЕМНЫЙ МП-02 600*800 1" с полкой</t>
  </si>
  <si>
    <t>10 126.78 руб.</t>
  </si>
  <si>
    <t>Нижнее подключение</t>
  </si>
  <si>
    <t>PSK-120036</t>
  </si>
  <si>
    <t>полотенцесушитель НЕРЖ ЛНК 500х600 1" ДУГОВЫЕ перекладины НИЖНЕЕ подключение</t>
  </si>
  <si>
    <t>10 338.45 руб.</t>
  </si>
  <si>
    <t>PSK-120037</t>
  </si>
  <si>
    <t>полотенцесушитель НЕРЖ ЛНК 500х800 1" Д  в коробке</t>
  </si>
  <si>
    <t>13 160.18 руб.</t>
  </si>
  <si>
    <t>PSK-120038</t>
  </si>
  <si>
    <t>полотенцесушитель НЕРЖ ЛНКZ-02 500х850 1" три змейки,  в коробке</t>
  </si>
  <si>
    <t>12 421.87 руб.</t>
  </si>
  <si>
    <t>PSK-120039</t>
  </si>
  <si>
    <t>полотенцесушитель НЕРЖ ЛНК 50х60  Л  в коробке</t>
  </si>
  <si>
    <t>10 941.48 руб.</t>
  </si>
  <si>
    <t>PSK-120040</t>
  </si>
  <si>
    <t>полотенцесушитель НЕРЖ ЛНК 50х80  Л  в коробке</t>
  </si>
  <si>
    <t>13 710.22 руб.</t>
  </si>
  <si>
    <t>PSK-120041</t>
  </si>
  <si>
    <t xml:space="preserve">полотенцесушитель НЕРЖ ЛНК 500х800 С ПОЛКОЙ 25см, ДУГОВЫЕ перекладины 3 + 3 + 3 </t>
  </si>
  <si>
    <t>15 045.07 руб.</t>
  </si>
  <si>
    <t>PSK-120044</t>
  </si>
  <si>
    <t>полотенцесушитель НЕРЖ ЛНК 50х60 Д ЧЕРНЫЙ  в коробке</t>
  </si>
  <si>
    <t>16 294.75 руб.</t>
  </si>
  <si>
    <t>PSK-120045</t>
  </si>
  <si>
    <t>полотенцесушитель НЕРЖ ЛНК 50х60 Д БЕЛЫЙ  в коробке</t>
  </si>
  <si>
    <t>PSK-120049</t>
  </si>
  <si>
    <t>полотенцесушитель НЕРЖ АН 250х800х700 в коробке (60 смещение)</t>
  </si>
  <si>
    <t>0.00 руб.</t>
  </si>
  <si>
    <t>PSK-120050</t>
  </si>
  <si>
    <t>полотенцесушитель НЕРЖ ЛНК 500х1000 С ПОЛКОЙ 25см, ДУГОВЫЕ перекладины 3 + 3 + 3 + 2</t>
  </si>
  <si>
    <t>23 476.17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</si>
</sst>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b0b2ab_419a_11ea_810f_003048fd731b_b618d7d7_4847_11ea_810f_003048fd731b1.jpeg"/><Relationship Id="rId2" Type="http://schemas.openxmlformats.org/officeDocument/2006/relationships/image" Target="../media/b6b0b2ad_419a_11ea_810f_003048fd731b_b618d7da_4847_11ea_810f_003048fd731b2.jpeg"/><Relationship Id="rId3" Type="http://schemas.openxmlformats.org/officeDocument/2006/relationships/image" Target="../media/b6b0b2af_419a_11ea_810f_003048fd731b_b618d7dd_4847_11ea_810f_003048fd731b3.jpeg"/><Relationship Id="rId4" Type="http://schemas.openxmlformats.org/officeDocument/2006/relationships/image" Target="../media/b6b0b2b1_419a_11ea_810f_003048fd731b_b618d7e0_4847_11ea_810f_003048fd731b4.jpeg"/><Relationship Id="rId5" Type="http://schemas.openxmlformats.org/officeDocument/2006/relationships/image" Target="../media/b6b0b2b3_419a_11ea_810f_003048fd731b_b618d7e1_4847_11ea_810f_003048fd731b5.jpeg"/><Relationship Id="rId6" Type="http://schemas.openxmlformats.org/officeDocument/2006/relationships/image" Target="../media/b6b0b2b5_419a_11ea_810f_003048fd731b_b618d7e2_4847_11ea_810f_003048fd731b6.jpeg"/><Relationship Id="rId7" Type="http://schemas.openxmlformats.org/officeDocument/2006/relationships/image" Target="../media/b6b0b2b7_419a_11ea_810f_003048fd731b_b618d7d8_4847_11ea_810f_003048fd731b7.jpeg"/><Relationship Id="rId8" Type="http://schemas.openxmlformats.org/officeDocument/2006/relationships/image" Target="../media/b6b0b2b9_419a_11ea_810f_003048fd731b_b618d7db_4847_11ea_810f_003048fd731b8.jpeg"/><Relationship Id="rId9" Type="http://schemas.openxmlformats.org/officeDocument/2006/relationships/image" Target="../media/b6b0b2bb_419a_11ea_810f_003048fd731b_b618d7de_4847_11ea_810f_003048fd731b9.jpeg"/><Relationship Id="rId10" Type="http://schemas.openxmlformats.org/officeDocument/2006/relationships/image" Target="../media/4bac97fc_419b_11ea_810f_003048fd731b_b618d7e3_4847_11ea_810f_003048fd731b10.jpeg"/><Relationship Id="rId11" Type="http://schemas.openxmlformats.org/officeDocument/2006/relationships/image" Target="../media/4bac97fe_419b_11ea_810f_003048fd731b_b618d7e4_4847_11ea_810f_003048fd731b11.jpeg"/><Relationship Id="rId12" Type="http://schemas.openxmlformats.org/officeDocument/2006/relationships/image" Target="../media/4bac9800_419b_11ea_810f_003048fd731b_b618d7e5_4847_11ea_810f_003048fd731b12.jpeg"/><Relationship Id="rId13" Type="http://schemas.openxmlformats.org/officeDocument/2006/relationships/image" Target="../media/4bac9802_419b_11ea_810f_003048fd731b_b618d7e6_4847_11ea_810f_003048fd731b13.jpeg"/><Relationship Id="rId14" Type="http://schemas.openxmlformats.org/officeDocument/2006/relationships/image" Target="../media/4bac9804_419b_11ea_810f_003048fd731b_b618d7e7_4847_11ea_810f_003048fd731b14.jpeg"/><Relationship Id="rId15" Type="http://schemas.openxmlformats.org/officeDocument/2006/relationships/image" Target="../media/4bac9806_419b_11ea_810f_003048fd731b_b618d7e8_4847_11ea_810f_003048fd731b15.jpeg"/><Relationship Id="rId16" Type="http://schemas.openxmlformats.org/officeDocument/2006/relationships/image" Target="../media/31879132_4722_11ea_810f_003048fd731b_b618d7fc_4847_11ea_810f_003048fd731b16.jpeg"/><Relationship Id="rId17" Type="http://schemas.openxmlformats.org/officeDocument/2006/relationships/image" Target="../media/31879134_4722_11ea_810f_003048fd731b_b618d7fd_4847_11ea_810f_003048fd731b17.jpeg"/><Relationship Id="rId18" Type="http://schemas.openxmlformats.org/officeDocument/2006/relationships/image" Target="../media/31879136_4722_11ea_810f_003048fd731b_f3c62596_48b0_11ea_810f_003048fd731b18.jpeg"/><Relationship Id="rId19" Type="http://schemas.openxmlformats.org/officeDocument/2006/relationships/image" Target="../media/31879138_4722_11ea_810f_003048fd731b_b618d7fe_4847_11ea_810f_003048fd731b19.jpeg"/><Relationship Id="rId20" Type="http://schemas.openxmlformats.org/officeDocument/2006/relationships/image" Target="../media/366b8406_e579_11eb_82eb_003048fd731b_cde2295d_f115_11ee_a58b_047c1617b14320.jpeg"/><Relationship Id="rId21" Type="http://schemas.openxmlformats.org/officeDocument/2006/relationships/image" Target="../media/3187913a_4722_11ea_810f_003048fd731b_b618d7ff_4847_11ea_810f_003048fd731b21.jpeg"/><Relationship Id="rId22" Type="http://schemas.openxmlformats.org/officeDocument/2006/relationships/image" Target="../media/3187913c_4722_11ea_810f_003048fd731b_b618d800_4847_11ea_810f_003048fd731b22.jpeg"/><Relationship Id="rId23" Type="http://schemas.openxmlformats.org/officeDocument/2006/relationships/image" Target="../media/366b83fe_e579_11eb_82eb_003048fd731b_d43ed662_f115_11ee_a58b_047c1617b14323.jpeg"/><Relationship Id="rId24" Type="http://schemas.openxmlformats.org/officeDocument/2006/relationships/image" Target="../media/366b8400_e579_11eb_82eb_003048fd731b_d43ed65e_f115_11ee_a58b_047c1617b14324.jpeg"/><Relationship Id="rId25" Type="http://schemas.openxmlformats.org/officeDocument/2006/relationships/image" Target="../media/366b8402_e579_11eb_82eb_003048fd731b_d43ed661_f115_11ee_a58b_047c1617b14325.jpeg"/><Relationship Id="rId26" Type="http://schemas.openxmlformats.org/officeDocument/2006/relationships/image" Target="../media/366b8404_e579_11eb_82eb_003048fd731b_d43ed65d_f115_11ee_a58b_047c1617b14326.jpeg"/><Relationship Id="rId27" Type="http://schemas.openxmlformats.org/officeDocument/2006/relationships/image" Target="../media/366b840a_e579_11eb_82eb_003048fd731b_d43ed660_f115_11ee_a58b_047c1617b14327.jpeg"/><Relationship Id="rId28" Type="http://schemas.openxmlformats.org/officeDocument/2006/relationships/image" Target="../media/366b840c_e579_11eb_82eb_003048fd731b_d43ed65f_f115_11ee_a58b_047c1617b14328.jpeg"/><Relationship Id="rId29" Type="http://schemas.openxmlformats.org/officeDocument/2006/relationships/image" Target="../media/47b650b9_99f5_11eb_8285_003048fd731b_d43ed65a_f115_11ee_a58b_047c1617b14329.jpeg"/><Relationship Id="rId30" Type="http://schemas.openxmlformats.org/officeDocument/2006/relationships/image" Target="../media/a5cc0374_e119_11ec_a2ac_00259070b487_d43ed65b_f115_11ee_a58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1" name="Image_38" descr="Image_3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2" name="Image_39" descr="Image_3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3" name="Image_40" descr="Image_4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4" name="Image_41" descr="Image_4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5" name="Image_42" descr="Image_4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26" name="Image_43" descr="Image_4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27" name="Image_44" descr="Image_4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28" name="Image_45" descr="Image_4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29" name="Image_46" descr="Image_4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0" name="Image_47" descr="Image_4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825118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J6*2357.95</f>
        <v>0</v>
      </c>
      <c r="L6" s="5"/>
    </row>
    <row r="7" spans="1:12" customHeight="1" ht="105" outlineLevel="5">
      <c r="A7" s="1"/>
      <c r="B7" s="1">
        <v>825119</v>
      </c>
      <c r="C7" s="1" t="s">
        <v>19</v>
      </c>
      <c r="D7" s="1"/>
      <c r="E7" s="2" t="s">
        <v>20</v>
      </c>
      <c r="F7" s="2" t="s">
        <v>21</v>
      </c>
      <c r="G7" s="2" t="s">
        <v>22</v>
      </c>
      <c r="H7" s="2">
        <v>0</v>
      </c>
      <c r="I7" s="1">
        <v>0</v>
      </c>
      <c r="J7" s="3" t="s">
        <v>18</v>
      </c>
      <c r="K7" s="2" t="str">
        <f>J7*2680.04</f>
        <v>0</v>
      </c>
      <c r="L7" s="5"/>
    </row>
    <row r="8" spans="1:12" customHeight="1" ht="105" outlineLevel="5">
      <c r="A8" s="1"/>
      <c r="B8" s="1">
        <v>825120</v>
      </c>
      <c r="C8" s="1" t="s">
        <v>23</v>
      </c>
      <c r="D8" s="1"/>
      <c r="E8" s="2" t="s">
        <v>24</v>
      </c>
      <c r="F8" s="2" t="s">
        <v>25</v>
      </c>
      <c r="G8" s="2" t="s">
        <v>26</v>
      </c>
      <c r="H8" s="2">
        <v>0</v>
      </c>
      <c r="I8" s="1">
        <v>0</v>
      </c>
      <c r="J8" s="3" t="s">
        <v>18</v>
      </c>
      <c r="K8" s="2" t="str">
        <f>J8*3112.36</f>
        <v>0</v>
      </c>
      <c r="L8" s="5"/>
    </row>
    <row r="9" spans="1:12" customHeight="1" ht="105" outlineLevel="5">
      <c r="A9" s="1"/>
      <c r="B9" s="1">
        <v>825121</v>
      </c>
      <c r="C9" s="1" t="s">
        <v>27</v>
      </c>
      <c r="D9" s="1"/>
      <c r="E9" s="2" t="s">
        <v>28</v>
      </c>
      <c r="F9" s="2" t="s">
        <v>29</v>
      </c>
      <c r="G9" s="2" t="s">
        <v>17</v>
      </c>
      <c r="H9" s="2">
        <v>0</v>
      </c>
      <c r="I9" s="1">
        <v>0</v>
      </c>
      <c r="J9" s="3" t="s">
        <v>18</v>
      </c>
      <c r="K9" s="2" t="str">
        <f>J9*2431.06</f>
        <v>0</v>
      </c>
      <c r="L9" s="5"/>
    </row>
    <row r="10" spans="1:12" customHeight="1" ht="105" outlineLevel="5">
      <c r="A10" s="1"/>
      <c r="B10" s="1">
        <v>825122</v>
      </c>
      <c r="C10" s="1" t="s">
        <v>30</v>
      </c>
      <c r="D10" s="1"/>
      <c r="E10" s="2" t="s">
        <v>31</v>
      </c>
      <c r="F10" s="2" t="s">
        <v>32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J10*2872.90</f>
        <v>0</v>
      </c>
      <c r="L10" s="5"/>
    </row>
    <row r="11" spans="1:12" customHeight="1" ht="105" outlineLevel="5">
      <c r="A11" s="1"/>
      <c r="B11" s="1">
        <v>825123</v>
      </c>
      <c r="C11" s="1" t="s">
        <v>33</v>
      </c>
      <c r="D11" s="1"/>
      <c r="E11" s="2" t="s">
        <v>34</v>
      </c>
      <c r="F11" s="2" t="s">
        <v>35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J11*3317.78</f>
        <v>0</v>
      </c>
      <c r="L11" s="5"/>
    </row>
    <row r="12" spans="1:12" customHeight="1" ht="105" outlineLevel="5">
      <c r="A12" s="1"/>
      <c r="B12" s="1">
        <v>825124</v>
      </c>
      <c r="C12" s="1" t="s">
        <v>36</v>
      </c>
      <c r="D12" s="1"/>
      <c r="E12" s="2" t="s">
        <v>37</v>
      </c>
      <c r="F12" s="2" t="s">
        <v>38</v>
      </c>
      <c r="G12" s="2">
        <v>9</v>
      </c>
      <c r="H12" s="2">
        <v>0</v>
      </c>
      <c r="I12" s="1">
        <v>0</v>
      </c>
      <c r="J12" s="3" t="s">
        <v>18</v>
      </c>
      <c r="K12" s="2" t="str">
        <f>J12*4281.29</f>
        <v>0</v>
      </c>
      <c r="L12" s="5"/>
    </row>
    <row r="13" spans="1:12" customHeight="1" ht="105" outlineLevel="5">
      <c r="A13" s="1"/>
      <c r="B13" s="1">
        <v>825125</v>
      </c>
      <c r="C13" s="1" t="s">
        <v>39</v>
      </c>
      <c r="D13" s="1"/>
      <c r="E13" s="2" t="s">
        <v>40</v>
      </c>
      <c r="F13" s="2" t="s">
        <v>41</v>
      </c>
      <c r="G13" s="2">
        <v>10</v>
      </c>
      <c r="H13" s="2">
        <v>0</v>
      </c>
      <c r="I13" s="1">
        <v>0</v>
      </c>
      <c r="J13" s="3" t="s">
        <v>18</v>
      </c>
      <c r="K13" s="2" t="str">
        <f>J13*4603.37</f>
        <v>0</v>
      </c>
      <c r="L13" s="5"/>
    </row>
    <row r="14" spans="1:12" customHeight="1" ht="105" outlineLevel="5">
      <c r="A14" s="1"/>
      <c r="B14" s="1">
        <v>825126</v>
      </c>
      <c r="C14" s="1" t="s">
        <v>42</v>
      </c>
      <c r="D14" s="1"/>
      <c r="E14" s="2" t="s">
        <v>43</v>
      </c>
      <c r="F14" s="2" t="s">
        <v>44</v>
      </c>
      <c r="G14" s="2">
        <v>7</v>
      </c>
      <c r="H14" s="2">
        <v>0</v>
      </c>
      <c r="I14" s="1">
        <v>0</v>
      </c>
      <c r="J14" s="3" t="s">
        <v>18</v>
      </c>
      <c r="K14" s="2" t="str">
        <f>J14*5035.69</f>
        <v>0</v>
      </c>
      <c r="L14" s="5"/>
    </row>
    <row r="15" spans="1:12" customHeight="1" ht="105" outlineLevel="5">
      <c r="A15" s="1"/>
      <c r="B15" s="1">
        <v>825140</v>
      </c>
      <c r="C15" s="1" t="s">
        <v>45</v>
      </c>
      <c r="D15" s="1"/>
      <c r="E15" s="2" t="s">
        <v>46</v>
      </c>
      <c r="F15" s="2" t="s">
        <v>47</v>
      </c>
      <c r="G15" s="2">
        <v>3</v>
      </c>
      <c r="H15" s="2">
        <v>0</v>
      </c>
      <c r="I15" s="1">
        <v>0</v>
      </c>
      <c r="J15" s="3" t="s">
        <v>18</v>
      </c>
      <c r="K15" s="2" t="str">
        <f>J15*6900.75</f>
        <v>0</v>
      </c>
      <c r="L15" s="5"/>
    </row>
    <row r="16" spans="1:12" customHeight="1" ht="105" outlineLevel="5">
      <c r="A16" s="1"/>
      <c r="B16" s="1">
        <v>825141</v>
      </c>
      <c r="C16" s="1" t="s">
        <v>48</v>
      </c>
      <c r="D16" s="1"/>
      <c r="E16" s="2" t="s">
        <v>49</v>
      </c>
      <c r="F16" s="2" t="s">
        <v>50</v>
      </c>
      <c r="G16" s="2">
        <v>4</v>
      </c>
      <c r="H16" s="2">
        <v>0</v>
      </c>
      <c r="I16" s="1">
        <v>0</v>
      </c>
      <c r="J16" s="3" t="s">
        <v>18</v>
      </c>
      <c r="K16" s="2" t="str">
        <f>J16*7704.25</f>
        <v>0</v>
      </c>
      <c r="L16" s="5"/>
    </row>
    <row r="17" spans="1:12" customHeight="1" ht="105" outlineLevel="5">
      <c r="A17" s="1"/>
      <c r="B17" s="1">
        <v>825142</v>
      </c>
      <c r="C17" s="1" t="s">
        <v>51</v>
      </c>
      <c r="D17" s="1"/>
      <c r="E17" s="2" t="s">
        <v>52</v>
      </c>
      <c r="F17" s="2" t="s">
        <v>53</v>
      </c>
      <c r="G17" s="2">
        <v>2</v>
      </c>
      <c r="H17" s="2">
        <v>0</v>
      </c>
      <c r="I17" s="1">
        <v>0</v>
      </c>
      <c r="J17" s="3" t="s">
        <v>18</v>
      </c>
      <c r="K17" s="2" t="str">
        <f>J17*9757.34</f>
        <v>0</v>
      </c>
      <c r="L17" s="5"/>
    </row>
    <row r="18" spans="1:12" customHeight="1" ht="105" outlineLevel="5">
      <c r="A18" s="1"/>
      <c r="B18" s="1">
        <v>825143</v>
      </c>
      <c r="C18" s="1" t="s">
        <v>54</v>
      </c>
      <c r="D18" s="1"/>
      <c r="E18" s="2" t="s">
        <v>55</v>
      </c>
      <c r="F18" s="2" t="s">
        <v>56</v>
      </c>
      <c r="G18" s="2">
        <v>4</v>
      </c>
      <c r="H18" s="2">
        <v>0</v>
      </c>
      <c r="I18" s="1">
        <v>0</v>
      </c>
      <c r="J18" s="3" t="s">
        <v>18</v>
      </c>
      <c r="K18" s="2" t="str">
        <f>J18*7200.45</f>
        <v>0</v>
      </c>
      <c r="L18" s="5"/>
    </row>
    <row r="19" spans="1:12" customHeight="1" ht="105" outlineLevel="5">
      <c r="A19" s="1"/>
      <c r="B19" s="1">
        <v>825144</v>
      </c>
      <c r="C19" s="1" t="s">
        <v>57</v>
      </c>
      <c r="D19" s="1"/>
      <c r="E19" s="2" t="s">
        <v>58</v>
      </c>
      <c r="F19" s="2" t="s">
        <v>59</v>
      </c>
      <c r="G19" s="2">
        <v>2</v>
      </c>
      <c r="H19" s="2">
        <v>0</v>
      </c>
      <c r="I19" s="1">
        <v>0</v>
      </c>
      <c r="J19" s="3" t="s">
        <v>18</v>
      </c>
      <c r="K19" s="2" t="str">
        <f>J19*8001.36</f>
        <v>0</v>
      </c>
      <c r="L19" s="5"/>
    </row>
    <row r="20" spans="1:12" customHeight="1" ht="105" outlineLevel="5">
      <c r="A20" s="1"/>
      <c r="B20" s="1">
        <v>825145</v>
      </c>
      <c r="C20" s="1" t="s">
        <v>60</v>
      </c>
      <c r="D20" s="1"/>
      <c r="E20" s="2" t="s">
        <v>61</v>
      </c>
      <c r="F20" s="2" t="s">
        <v>62</v>
      </c>
      <c r="G20" s="2">
        <v>3</v>
      </c>
      <c r="H20" s="2">
        <v>0</v>
      </c>
      <c r="I20" s="1">
        <v>0</v>
      </c>
      <c r="J20" s="3" t="s">
        <v>18</v>
      </c>
      <c r="K20" s="2" t="str">
        <f>J20*11248.62</f>
        <v>0</v>
      </c>
      <c r="L20" s="5"/>
    </row>
    <row r="21" spans="1:12" customHeight="1" ht="105" outlineLevel="5">
      <c r="A21" s="1"/>
      <c r="B21" s="1">
        <v>825154</v>
      </c>
      <c r="C21" s="1" t="s">
        <v>63</v>
      </c>
      <c r="D21" s="1"/>
      <c r="E21" s="2" t="s">
        <v>64</v>
      </c>
      <c r="F21" s="2" t="s">
        <v>65</v>
      </c>
      <c r="G21" s="2">
        <v>3</v>
      </c>
      <c r="H21" s="2">
        <v>0</v>
      </c>
      <c r="I21" s="1">
        <v>0</v>
      </c>
      <c r="J21" s="3" t="s">
        <v>18</v>
      </c>
      <c r="K21" s="2" t="str">
        <f>J21*9725.76</f>
        <v>0</v>
      </c>
      <c r="L21" s="5"/>
    </row>
    <row r="22" spans="1:12" customHeight="1" ht="105" outlineLevel="5">
      <c r="A22" s="1"/>
      <c r="B22" s="1">
        <v>825155</v>
      </c>
      <c r="C22" s="1" t="s">
        <v>66</v>
      </c>
      <c r="D22" s="1"/>
      <c r="E22" s="2" t="s">
        <v>67</v>
      </c>
      <c r="F22" s="2" t="s">
        <v>68</v>
      </c>
      <c r="G22" s="2">
        <v>3</v>
      </c>
      <c r="H22" s="2">
        <v>0</v>
      </c>
      <c r="I22" s="1">
        <v>0</v>
      </c>
      <c r="J22" s="3" t="s">
        <v>18</v>
      </c>
      <c r="K22" s="2" t="str">
        <f>J22*11916.07</f>
        <v>0</v>
      </c>
      <c r="L22" s="5"/>
    </row>
    <row r="23" spans="1:12" customHeight="1" ht="105" outlineLevel="5">
      <c r="A23" s="1"/>
      <c r="B23" s="1">
        <v>825156</v>
      </c>
      <c r="C23" s="1" t="s">
        <v>69</v>
      </c>
      <c r="D23" s="1"/>
      <c r="E23" s="2" t="s">
        <v>70</v>
      </c>
      <c r="F23" s="2" t="s">
        <v>71</v>
      </c>
      <c r="G23" s="2">
        <v>2</v>
      </c>
      <c r="H23" s="2">
        <v>0</v>
      </c>
      <c r="I23" s="1">
        <v>0</v>
      </c>
      <c r="J23" s="3" t="s">
        <v>18</v>
      </c>
      <c r="K23" s="2" t="str">
        <f>J23*9913.42</f>
        <v>0</v>
      </c>
      <c r="L23" s="5"/>
    </row>
    <row r="24" spans="1:12" customHeight="1" ht="105" outlineLevel="5">
      <c r="A24" s="1"/>
      <c r="B24" s="1">
        <v>825157</v>
      </c>
      <c r="C24" s="1" t="s">
        <v>72</v>
      </c>
      <c r="D24" s="1"/>
      <c r="E24" s="2" t="s">
        <v>73</v>
      </c>
      <c r="F24" s="2" t="s">
        <v>74</v>
      </c>
      <c r="G24" s="2">
        <v>4</v>
      </c>
      <c r="H24" s="2">
        <v>0</v>
      </c>
      <c r="I24" s="1">
        <v>0</v>
      </c>
      <c r="J24" s="3" t="s">
        <v>18</v>
      </c>
      <c r="K24" s="2" t="str">
        <f>J24*13455.34</f>
        <v>0</v>
      </c>
      <c r="L24" s="5"/>
    </row>
    <row r="25" spans="1:12" customHeight="1" ht="105" outlineLevel="5">
      <c r="A25" s="1"/>
      <c r="B25" s="1">
        <v>833565</v>
      </c>
      <c r="C25" s="1" t="s">
        <v>75</v>
      </c>
      <c r="D25" s="1"/>
      <c r="E25" s="2" t="s">
        <v>76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J25*12108.86</f>
        <v>0</v>
      </c>
      <c r="L25" s="5"/>
    </row>
    <row r="26" spans="1:12" outlineLevel="5">
      <c r="A26" s="1"/>
      <c r="B26" s="1">
        <v>882890</v>
      </c>
      <c r="C26" s="1" t="s">
        <v>78</v>
      </c>
      <c r="D26" s="1"/>
      <c r="E26" s="2" t="s">
        <v>79</v>
      </c>
      <c r="F26" s="2" t="s">
        <v>80</v>
      </c>
      <c r="G26" s="2">
        <v>0</v>
      </c>
      <c r="H26" s="2">
        <v>0</v>
      </c>
      <c r="I26" s="1">
        <v>0</v>
      </c>
      <c r="J26" s="3" t="s">
        <v>18</v>
      </c>
      <c r="K26" s="2" t="str">
        <f>J26*4553.04</f>
        <v>0</v>
      </c>
      <c r="L26" s="5"/>
    </row>
    <row r="27" spans="1:12" outlineLevel="5">
      <c r="A27" s="1"/>
      <c r="B27" s="1">
        <v>882891</v>
      </c>
      <c r="C27" s="1" t="s">
        <v>81</v>
      </c>
      <c r="D27" s="1"/>
      <c r="E27" s="2" t="s">
        <v>82</v>
      </c>
      <c r="F27" s="2" t="s">
        <v>83</v>
      </c>
      <c r="G27" s="2">
        <v>3</v>
      </c>
      <c r="H27" s="2">
        <v>0</v>
      </c>
      <c r="I27" s="1">
        <v>0</v>
      </c>
      <c r="J27" s="3" t="s">
        <v>18</v>
      </c>
      <c r="K27" s="2" t="str">
        <f>J27*5009.38</f>
        <v>0</v>
      </c>
      <c r="L27" s="5"/>
    </row>
    <row r="28" spans="1:12" outlineLevel="5">
      <c r="A28" s="1"/>
      <c r="B28" s="1">
        <v>882892</v>
      </c>
      <c r="C28" s="1" t="s">
        <v>84</v>
      </c>
      <c r="D28" s="1"/>
      <c r="E28" s="2" t="s">
        <v>85</v>
      </c>
      <c r="F28" s="2" t="s">
        <v>86</v>
      </c>
      <c r="G28" s="2">
        <v>3</v>
      </c>
      <c r="H28" s="2">
        <v>0</v>
      </c>
      <c r="I28" s="1">
        <v>0</v>
      </c>
      <c r="J28" s="3" t="s">
        <v>18</v>
      </c>
      <c r="K28" s="2" t="str">
        <f>J28*5468.31</f>
        <v>0</v>
      </c>
      <c r="L28" s="5"/>
    </row>
    <row r="29" spans="1:12" outlineLevel="5">
      <c r="A29" s="1"/>
      <c r="B29" s="1">
        <v>882893</v>
      </c>
      <c r="C29" s="1" t="s">
        <v>87</v>
      </c>
      <c r="D29" s="1"/>
      <c r="E29" s="2" t="s">
        <v>88</v>
      </c>
      <c r="F29" s="2" t="s">
        <v>89</v>
      </c>
      <c r="G29" s="2">
        <v>1</v>
      </c>
      <c r="H29" s="2">
        <v>0</v>
      </c>
      <c r="I29" s="1">
        <v>0</v>
      </c>
      <c r="J29" s="3" t="s">
        <v>18</v>
      </c>
      <c r="K29" s="2" t="str">
        <f>J29*6547.94</f>
        <v>0</v>
      </c>
      <c r="L29" s="5"/>
    </row>
    <row r="30" spans="1:12" outlineLevel="5">
      <c r="A30" s="1"/>
      <c r="B30" s="1">
        <v>882894</v>
      </c>
      <c r="C30" s="1" t="s">
        <v>90</v>
      </c>
      <c r="D30" s="1"/>
      <c r="E30" s="2" t="s">
        <v>91</v>
      </c>
      <c r="F30" s="2" t="s">
        <v>92</v>
      </c>
      <c r="G30" s="2">
        <v>2</v>
      </c>
      <c r="H30" s="2">
        <v>0</v>
      </c>
      <c r="I30" s="1">
        <v>0</v>
      </c>
      <c r="J30" s="3" t="s">
        <v>18</v>
      </c>
      <c r="K30" s="2" t="str">
        <f>J30*6818.04</f>
        <v>0</v>
      </c>
      <c r="L30" s="5"/>
    </row>
    <row r="31" spans="1:12" outlineLevel="5">
      <c r="A31" s="1"/>
      <c r="B31" s="1">
        <v>882895</v>
      </c>
      <c r="C31" s="1" t="s">
        <v>93</v>
      </c>
      <c r="D31" s="1"/>
      <c r="E31" s="2" t="s">
        <v>94</v>
      </c>
      <c r="F31" s="2" t="s">
        <v>95</v>
      </c>
      <c r="G31" s="2">
        <v>1</v>
      </c>
      <c r="H31" s="2">
        <v>0</v>
      </c>
      <c r="I31" s="1">
        <v>0</v>
      </c>
      <c r="J31" s="3" t="s">
        <v>18</v>
      </c>
      <c r="K31" s="2" t="str">
        <f>J31*7603.76</f>
        <v>0</v>
      </c>
      <c r="L31" s="5"/>
    </row>
    <row r="32" spans="1:12" outlineLevel="5">
      <c r="A32" s="1"/>
      <c r="B32" s="1">
        <v>882896</v>
      </c>
      <c r="C32" s="1" t="s">
        <v>96</v>
      </c>
      <c r="D32" s="1"/>
      <c r="E32" s="2" t="s">
        <v>97</v>
      </c>
      <c r="F32" s="2" t="s">
        <v>98</v>
      </c>
      <c r="G32" s="2">
        <v>2</v>
      </c>
      <c r="H32" s="2">
        <v>0</v>
      </c>
      <c r="I32" s="1">
        <v>0</v>
      </c>
      <c r="J32" s="3" t="s">
        <v>18</v>
      </c>
      <c r="K32" s="2" t="str">
        <f>J32*8841.89</f>
        <v>0</v>
      </c>
      <c r="L32" s="5"/>
    </row>
    <row r="33" spans="1:12" outlineLevel="5">
      <c r="A33" s="1"/>
      <c r="B33" s="1">
        <v>882897</v>
      </c>
      <c r="C33" s="1" t="s">
        <v>99</v>
      </c>
      <c r="D33" s="1"/>
      <c r="E33" s="2" t="s">
        <v>100</v>
      </c>
      <c r="F33" s="2" t="s">
        <v>101</v>
      </c>
      <c r="G33" s="2">
        <v>1</v>
      </c>
      <c r="H33" s="2">
        <v>0</v>
      </c>
      <c r="I33" s="1">
        <v>0</v>
      </c>
      <c r="J33" s="3" t="s">
        <v>18</v>
      </c>
      <c r="K33" s="2" t="str">
        <f>J33*7393.47</f>
        <v>0</v>
      </c>
      <c r="L33" s="5"/>
    </row>
    <row r="34" spans="1:12" outlineLevel="5">
      <c r="A34" s="1"/>
      <c r="B34" s="1">
        <v>882898</v>
      </c>
      <c r="C34" s="1" t="s">
        <v>102</v>
      </c>
      <c r="D34" s="1"/>
      <c r="E34" s="2" t="s">
        <v>103</v>
      </c>
      <c r="F34" s="2" t="s">
        <v>104</v>
      </c>
      <c r="G34" s="2">
        <v>2</v>
      </c>
      <c r="H34" s="2">
        <v>0</v>
      </c>
      <c r="I34" s="1">
        <v>0</v>
      </c>
      <c r="J34" s="3" t="s">
        <v>18</v>
      </c>
      <c r="K34" s="2" t="str">
        <f>J34*7795.28</f>
        <v>0</v>
      </c>
      <c r="L34" s="5"/>
    </row>
    <row r="35" spans="1:12" outlineLevel="5">
      <c r="A35" s="1"/>
      <c r="B35" s="1">
        <v>882899</v>
      </c>
      <c r="C35" s="1" t="s">
        <v>105</v>
      </c>
      <c r="D35" s="1"/>
      <c r="E35" s="2" t="s">
        <v>106</v>
      </c>
      <c r="F35" s="2" t="s">
        <v>107</v>
      </c>
      <c r="G35" s="2">
        <v>2</v>
      </c>
      <c r="H35" s="2">
        <v>0</v>
      </c>
      <c r="I35" s="1">
        <v>0</v>
      </c>
      <c r="J35" s="3" t="s">
        <v>18</v>
      </c>
      <c r="K35" s="2" t="str">
        <f>J35*8891.66</f>
        <v>0</v>
      </c>
      <c r="L35" s="5"/>
    </row>
    <row r="36" spans="1:12" outlineLevel="5">
      <c r="A36" s="1"/>
      <c r="B36" s="1">
        <v>882900</v>
      </c>
      <c r="C36" s="1" t="s">
        <v>108</v>
      </c>
      <c r="D36" s="1"/>
      <c r="E36" s="2" t="s">
        <v>109</v>
      </c>
      <c r="F36" s="2" t="s">
        <v>110</v>
      </c>
      <c r="G36" s="2">
        <v>2</v>
      </c>
      <c r="H36" s="2">
        <v>0</v>
      </c>
      <c r="I36" s="1">
        <v>0</v>
      </c>
      <c r="J36" s="3" t="s">
        <v>18</v>
      </c>
      <c r="K36" s="2" t="str">
        <f>J36*10126.78</f>
        <v>0</v>
      </c>
      <c r="L36" s="5"/>
    </row>
    <row r="37" spans="1:12" outlineLevel="3">
      <c r="A37" s="9" t="s">
        <v>111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825158</v>
      </c>
      <c r="C38" s="1" t="s">
        <v>112</v>
      </c>
      <c r="D38" s="1"/>
      <c r="E38" s="2" t="s">
        <v>113</v>
      </c>
      <c r="F38" s="2" t="s">
        <v>114</v>
      </c>
      <c r="G38" s="2">
        <v>0</v>
      </c>
      <c r="H38" s="2">
        <v>0</v>
      </c>
      <c r="I38" s="1">
        <v>0</v>
      </c>
      <c r="J38" s="3" t="s">
        <v>18</v>
      </c>
      <c r="K38" s="2" t="str">
        <f>J38*10338.45</f>
        <v>0</v>
      </c>
      <c r="L38" s="5"/>
    </row>
    <row r="39" spans="1:12" customHeight="1" ht="105" outlineLevel="5">
      <c r="A39" s="1"/>
      <c r="B39" s="1">
        <v>825159</v>
      </c>
      <c r="C39" s="1" t="s">
        <v>115</v>
      </c>
      <c r="D39" s="1"/>
      <c r="E39" s="2" t="s">
        <v>116</v>
      </c>
      <c r="F39" s="2" t="s">
        <v>117</v>
      </c>
      <c r="G39" s="2">
        <v>0</v>
      </c>
      <c r="H39" s="2">
        <v>0</v>
      </c>
      <c r="I39" s="1">
        <v>0</v>
      </c>
      <c r="J39" s="3" t="s">
        <v>18</v>
      </c>
      <c r="K39" s="2" t="str">
        <f>J39*13160.18</f>
        <v>0</v>
      </c>
      <c r="L39" s="5"/>
    </row>
    <row r="40" spans="1:12" customHeight="1" ht="105" outlineLevel="5">
      <c r="A40" s="1"/>
      <c r="B40" s="1">
        <v>833561</v>
      </c>
      <c r="C40" s="1" t="s">
        <v>118</v>
      </c>
      <c r="D40" s="1"/>
      <c r="E40" s="2" t="s">
        <v>119</v>
      </c>
      <c r="F40" s="2" t="s">
        <v>120</v>
      </c>
      <c r="G40" s="2">
        <v>1</v>
      </c>
      <c r="H40" s="2">
        <v>0</v>
      </c>
      <c r="I40" s="1">
        <v>0</v>
      </c>
      <c r="J40" s="3" t="s">
        <v>18</v>
      </c>
      <c r="K40" s="2" t="str">
        <f>J40*12421.87</f>
        <v>0</v>
      </c>
      <c r="L40" s="5"/>
    </row>
    <row r="41" spans="1:12" customHeight="1" ht="105" outlineLevel="5">
      <c r="A41" s="1"/>
      <c r="B41" s="1">
        <v>833562</v>
      </c>
      <c r="C41" s="1" t="s">
        <v>121</v>
      </c>
      <c r="D41" s="1"/>
      <c r="E41" s="2" t="s">
        <v>122</v>
      </c>
      <c r="F41" s="2" t="s">
        <v>123</v>
      </c>
      <c r="G41" s="2">
        <v>1</v>
      </c>
      <c r="H41" s="2">
        <v>0</v>
      </c>
      <c r="I41" s="1">
        <v>0</v>
      </c>
      <c r="J41" s="3" t="s">
        <v>18</v>
      </c>
      <c r="K41" s="2" t="str">
        <f>J41*10941.48</f>
        <v>0</v>
      </c>
      <c r="L41" s="5"/>
    </row>
    <row r="42" spans="1:12" customHeight="1" ht="105" outlineLevel="5">
      <c r="A42" s="1"/>
      <c r="B42" s="1">
        <v>833563</v>
      </c>
      <c r="C42" s="1" t="s">
        <v>124</v>
      </c>
      <c r="D42" s="1"/>
      <c r="E42" s="2" t="s">
        <v>125</v>
      </c>
      <c r="F42" s="2" t="s">
        <v>126</v>
      </c>
      <c r="G42" s="2">
        <v>0</v>
      </c>
      <c r="H42" s="2">
        <v>0</v>
      </c>
      <c r="I42" s="1">
        <v>0</v>
      </c>
      <c r="J42" s="3" t="s">
        <v>18</v>
      </c>
      <c r="K42" s="2" t="str">
        <f>J42*13710.22</f>
        <v>0</v>
      </c>
      <c r="L42" s="5"/>
    </row>
    <row r="43" spans="1:12" customHeight="1" ht="105" outlineLevel="5">
      <c r="A43" s="1"/>
      <c r="B43" s="1">
        <v>833564</v>
      </c>
      <c r="C43" s="1" t="s">
        <v>127</v>
      </c>
      <c r="D43" s="1"/>
      <c r="E43" s="2" t="s">
        <v>128</v>
      </c>
      <c r="F43" s="2" t="s">
        <v>129</v>
      </c>
      <c r="G43" s="2">
        <v>0</v>
      </c>
      <c r="H43" s="2">
        <v>0</v>
      </c>
      <c r="I43" s="1">
        <v>0</v>
      </c>
      <c r="J43" s="3" t="s">
        <v>18</v>
      </c>
      <c r="K43" s="2" t="str">
        <f>J43*15045.07</f>
        <v>0</v>
      </c>
      <c r="L43" s="5"/>
    </row>
    <row r="44" spans="1:12" customHeight="1" ht="105" outlineLevel="5">
      <c r="A44" s="1"/>
      <c r="B44" s="1">
        <v>833567</v>
      </c>
      <c r="C44" s="1" t="s">
        <v>130</v>
      </c>
      <c r="D44" s="1"/>
      <c r="E44" s="2" t="s">
        <v>131</v>
      </c>
      <c r="F44" s="2" t="s">
        <v>132</v>
      </c>
      <c r="G44" s="2">
        <v>1</v>
      </c>
      <c r="H44" s="2">
        <v>0</v>
      </c>
      <c r="I44" s="1">
        <v>0</v>
      </c>
      <c r="J44" s="3" t="s">
        <v>18</v>
      </c>
      <c r="K44" s="2" t="str">
        <f>J44*16294.75</f>
        <v>0</v>
      </c>
      <c r="L44" s="5"/>
    </row>
    <row r="45" spans="1:12" customHeight="1" ht="105" outlineLevel="5">
      <c r="A45" s="1"/>
      <c r="B45" s="1">
        <v>833568</v>
      </c>
      <c r="C45" s="1" t="s">
        <v>133</v>
      </c>
      <c r="D45" s="1"/>
      <c r="E45" s="2" t="s">
        <v>134</v>
      </c>
      <c r="F45" s="2" t="s">
        <v>132</v>
      </c>
      <c r="G45" s="2">
        <v>1</v>
      </c>
      <c r="H45" s="2">
        <v>0</v>
      </c>
      <c r="I45" s="1">
        <v>0</v>
      </c>
      <c r="J45" s="3" t="s">
        <v>18</v>
      </c>
      <c r="K45" s="2" t="str">
        <f>J45*16294.75</f>
        <v>0</v>
      </c>
      <c r="L45" s="5"/>
    </row>
    <row r="46" spans="1:12" customHeight="1" ht="105" outlineLevel="5">
      <c r="A46" s="1"/>
      <c r="B46" s="1">
        <v>832231</v>
      </c>
      <c r="C46" s="1" t="s">
        <v>135</v>
      </c>
      <c r="D46" s="1"/>
      <c r="E46" s="2" t="s">
        <v>136</v>
      </c>
      <c r="F46" s="2" t="s">
        <v>137</v>
      </c>
      <c r="G46" s="2">
        <v>0</v>
      </c>
      <c r="H46" s="2">
        <v>0</v>
      </c>
      <c r="I46" s="1">
        <v>0</v>
      </c>
      <c r="J46" s="3" t="s">
        <v>18</v>
      </c>
      <c r="K46" s="2" t="str">
        <f>J46*0.00</f>
        <v>0</v>
      </c>
      <c r="L46" s="5"/>
    </row>
    <row r="47" spans="1:12" customHeight="1" ht="105" outlineLevel="5">
      <c r="A47" s="1"/>
      <c r="B47" s="1">
        <v>868598</v>
      </c>
      <c r="C47" s="1" t="s">
        <v>138</v>
      </c>
      <c r="D47" s="1"/>
      <c r="E47" s="2" t="s">
        <v>139</v>
      </c>
      <c r="F47" s="2" t="s">
        <v>140</v>
      </c>
      <c r="G47" s="2">
        <v>0</v>
      </c>
      <c r="H47" s="2">
        <v>0</v>
      </c>
      <c r="I47" s="1">
        <v>0</v>
      </c>
      <c r="J47" s="3" t="s">
        <v>18</v>
      </c>
      <c r="K47" s="2" t="str">
        <f>J47*23476.17</f>
        <v>0</v>
      </c>
      <c r="L4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2026-06-22T05:54:57+03:00</dcterms:created>
  <dcterms:modified xsi:type="dcterms:W3CDTF">2026-06-22T05:54:57+03:00</dcterms:modified>
  <dc:title>Untitled Spreadsheet</dc:title>
  <dc:description/>
  <dc:subject/>
  <cp:keywords/>
  <cp:category/>
</cp:coreProperties>
</file>