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<sst xmlns="http://schemas.openxmlformats.org/spreadsheetml/2006/main" uniqueCount="225">
  <si>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</si>
  <si>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</si>
  <si>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</si>
  <si>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</si>
  <si>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</si>
  <si>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</si>
  <si>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</si>
  <si>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</si>
  <si>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</si>
  <si>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</si>
  <si>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</si>
  <si>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Предохранительные клапана</t>
  </si>
  <si>
    <t>Предохранительные клапанa VALTEC</t>
  </si>
  <si>
    <t>VLC-1142008</t>
  </si>
  <si>
    <t>VT.1831.N.04</t>
  </si>
  <si>
    <t>Клапан предохр. регул. 1-12 бар 1/2" (6 /96шт)</t>
  </si>
  <si>
    <t>1 291.00 руб.</t>
  </si>
  <si>
    <t>&gt;10</t>
  </si>
  <si>
    <t>&gt;100</t>
  </si>
  <si>
    <t>шт</t>
  </si>
  <si>
    <t>VLC-1142009</t>
  </si>
  <si>
    <t>VT.1831.N.05</t>
  </si>
  <si>
    <t>Клапан предохр. регул. 1-12 бар 3/4" (5 /60шт)</t>
  </si>
  <si>
    <t>2 212.00 руб.</t>
  </si>
  <si>
    <t>VLC-1142010</t>
  </si>
  <si>
    <t>VT.1831.N.06</t>
  </si>
  <si>
    <t>Клапан предохр. регул. 1-12 бар 1" (4 /36шт)</t>
  </si>
  <si>
    <t>3 229.00 руб.</t>
  </si>
  <si>
    <t>VLC-1142011</t>
  </si>
  <si>
    <t>VT.1831.N.07</t>
  </si>
  <si>
    <t>Клапан предохр. регул. 1-12 бар 1 1/4" (2 /18шт)</t>
  </si>
  <si>
    <t>5 523.00 руб.</t>
  </si>
  <si>
    <t>&gt;25</t>
  </si>
  <si>
    <t>VLC-1142012</t>
  </si>
  <si>
    <t>VT.1831.N.08</t>
  </si>
  <si>
    <t>Клапан предохр. регул. 1-12 бар 1 1/2" (1 /12шт)</t>
  </si>
  <si>
    <t>8 171.00 руб.</t>
  </si>
  <si>
    <t>VLC-1142013</t>
  </si>
  <si>
    <t>VT.1831.N.09</t>
  </si>
  <si>
    <t>Клапан предохр. регул. 1-12 бар 2" (1 /6шт)</t>
  </si>
  <si>
    <t>13 484.00 руб.</t>
  </si>
  <si>
    <t>&gt;50</t>
  </si>
  <si>
    <t>VLC-1142014</t>
  </si>
  <si>
    <t>VT.496.N.0430</t>
  </si>
  <si>
    <t>Клапан предохр. 1/2" х3 бара, вн.-нар.</t>
  </si>
  <si>
    <t>606.00 руб.</t>
  </si>
  <si>
    <t>VLC-900176</t>
  </si>
  <si>
    <t>VT.1831.RG.04</t>
  </si>
  <si>
    <t>Клапан предохр. регул. 1-16 Бар, 1/2"</t>
  </si>
  <si>
    <t>2 523.00 руб.</t>
  </si>
  <si>
    <t>VLC-900177</t>
  </si>
  <si>
    <t>VT.1831.RG.05</t>
  </si>
  <si>
    <t>Клапан предохр. регул. 1-16 Бар, 3/4"</t>
  </si>
  <si>
    <t>3 791.00 руб.</t>
  </si>
  <si>
    <t>VLC-900178</t>
  </si>
  <si>
    <t>VT.1831.RG.06</t>
  </si>
  <si>
    <t>Клапан предохр. регул. 1-16 Бар, 1"</t>
  </si>
  <si>
    <t>5 128.00 руб.</t>
  </si>
  <si>
    <t>VLC-900179</t>
  </si>
  <si>
    <t>VT.1831.RG.07</t>
  </si>
  <si>
    <t>Клапан предохр. регул. 1-16 Бар, 1 1/4"</t>
  </si>
  <si>
    <t>7 858.00 руб.</t>
  </si>
  <si>
    <t>VLC-900180</t>
  </si>
  <si>
    <t>VT.1831.RG.08</t>
  </si>
  <si>
    <t>Клапан предохр. регул. 1-16 Бар, 1 1/2"</t>
  </si>
  <si>
    <t>9 725.00 руб.</t>
  </si>
  <si>
    <t>VLC-900181</t>
  </si>
  <si>
    <t>VT.1831.RG.09</t>
  </si>
  <si>
    <t>Клапан предохр. регул. 1-16 Бар, 2"</t>
  </si>
  <si>
    <t>13 391.00 руб.</t>
  </si>
  <si>
    <t>VLC-900182</t>
  </si>
  <si>
    <t>VT.1831.RG.10</t>
  </si>
  <si>
    <t>Клапан предохр. регул. 1-16 Бар, 2 1/2"</t>
  </si>
  <si>
    <t>44 763.00 руб.</t>
  </si>
  <si>
    <t>VLC-900183</t>
  </si>
  <si>
    <t>VT.1831.RG.11</t>
  </si>
  <si>
    <t>Клапан предохр. регул. 1-16 Бар, 3"</t>
  </si>
  <si>
    <t>56 247.00 руб.</t>
  </si>
  <si>
    <t>Предохранительные клапана VIEIR</t>
  </si>
  <si>
    <t>SOS-110001</t>
  </si>
  <si>
    <t>VR33FFK-1.5</t>
  </si>
  <si>
    <t>Клапан предохранительный 1/2"вн х1/2"вн красный VR 1,5 бара (100/10шт)</t>
  </si>
  <si>
    <t>400.14 руб.</t>
  </si>
  <si>
    <t>SOS-110002</t>
  </si>
  <si>
    <t>VR33FFK-3</t>
  </si>
  <si>
    <t>Клапан предохранительный 1/2"вн х1/2"вн красный VR 3 бара (100/10шт)</t>
  </si>
  <si>
    <t>SOS-110003</t>
  </si>
  <si>
    <t>VR33FFK-6</t>
  </si>
  <si>
    <t>Клапан предохранительный 1/2"вн х1/2"вн красный VR 6 бар (100/10шт)</t>
  </si>
  <si>
    <t>SOS-110004</t>
  </si>
  <si>
    <t>VR34FFK-3</t>
  </si>
  <si>
    <t>Клапан предохранительный 1/2"вн х3/4"вн красный VR 3 бара (100/10шт)</t>
  </si>
  <si>
    <t>480.46 руб.</t>
  </si>
  <si>
    <t>SOS-110005</t>
  </si>
  <si>
    <t>VR33FMK-1.5</t>
  </si>
  <si>
    <t>Клапан предохранительный 1/2"вн х1/2"нар красный VR 1,5 бара (100/10шт)</t>
  </si>
  <si>
    <t>SOS-110006</t>
  </si>
  <si>
    <t>VR33FMK-3</t>
  </si>
  <si>
    <t>Клапан предохранительный 1/2"вн х1/2"нар красный VR 3 бара (100/10шт)</t>
  </si>
  <si>
    <t>SOS-110007</t>
  </si>
  <si>
    <t>VR33FFC-6</t>
  </si>
  <si>
    <t>Клапан предохранительный 1/2"вн х1/2"вн синий VR 6 бар (100/10шт)</t>
  </si>
  <si>
    <t>401.63 руб.</t>
  </si>
  <si>
    <t>SOS-110008</t>
  </si>
  <si>
    <t>VR33FFC-8</t>
  </si>
  <si>
    <t>Клапан предохранительный 1/2"вн х1/2"вн синий VR 8 бар (100/10шт)</t>
  </si>
  <si>
    <t>SOS-110009</t>
  </si>
  <si>
    <t>BL10</t>
  </si>
  <si>
    <t>Клапан предохранительный для водонагревателя 1/2 7 бар (200/10шт)</t>
  </si>
  <si>
    <t>266.26 руб.</t>
  </si>
  <si>
    <t>SOS-110013</t>
  </si>
  <si>
    <t>BL11</t>
  </si>
  <si>
    <t>Клапан предохранительный для водонагревателя 3/4 7 бар (200/10шт)</t>
  </si>
  <si>
    <t>425.43 руб.</t>
  </si>
  <si>
    <t>SOS-110015</t>
  </si>
  <si>
    <t>VR11KFM-1.5</t>
  </si>
  <si>
    <t>Клапан предохранительный 1/2"вн х1/2"нар  красный VR 1,5 бара (100/10шт)</t>
  </si>
  <si>
    <t>426.91 руб.</t>
  </si>
  <si>
    <t>SOS-110016</t>
  </si>
  <si>
    <t>VR11KFM-3</t>
  </si>
  <si>
    <t>Клапан предохранительный 1/2"вн х1/2"нар  красный VR 3 бара (100/10шт)</t>
  </si>
  <si>
    <t>VER-000209</t>
  </si>
  <si>
    <t>VR33FMK-3N</t>
  </si>
  <si>
    <t>Предохранительный  клапан 3 бара 1/2"гх1/2"ш красный "ViEiR" НИКЕЛЬ"(100/1шт)</t>
  </si>
  <si>
    <t>404.60 руб.</t>
  </si>
  <si>
    <t>VER-001084</t>
  </si>
  <si>
    <t>VR45FFK-8</t>
  </si>
  <si>
    <t>Предохранительный  клапан 3/4"х1" красный 8 BAR  (100/1шт)</t>
  </si>
  <si>
    <t>535.50 руб.</t>
  </si>
  <si>
    <t>VER-001085</t>
  </si>
  <si>
    <t>VR45FFC-6</t>
  </si>
  <si>
    <t>Предохранительный  клапан 3/4"х1" синий 6 BAR  (100/1шт)</t>
  </si>
  <si>
    <t>556.33 руб.</t>
  </si>
  <si>
    <t>VER-001086</t>
  </si>
  <si>
    <t>VR45FFC-8</t>
  </si>
  <si>
    <t>Предохранительный  клапан 3/4"х1" синий 8 BAR  (100/1шт)</t>
  </si>
  <si>
    <t>VER-001114</t>
  </si>
  <si>
    <t>VR33FFK-2</t>
  </si>
  <si>
    <t>Предохранительный  клапан 1/2"х2" красный 2 BAR  (100/1шт)</t>
  </si>
  <si>
    <t>VER-001115</t>
  </si>
  <si>
    <t>VR34FFC-6</t>
  </si>
  <si>
    <t>Предохранительный  клапан 1/2"х3/4" синий 6 BAR  (100/1шт)</t>
  </si>
  <si>
    <t>461.13 руб.</t>
  </si>
  <si>
    <t>VER-001116</t>
  </si>
  <si>
    <t>VR34FFC-8</t>
  </si>
  <si>
    <t>Предохранительный  клапан 1/2"х3/4" синий 8 BAR  (100/1шт)</t>
  </si>
  <si>
    <t>VER-001117</t>
  </si>
  <si>
    <t>VR34FFC-10</t>
  </si>
  <si>
    <t>Предохранительный  клапан 1/2"х3/4" синий 10 BAR  (100/1шт)</t>
  </si>
  <si>
    <t>VER-001530</t>
  </si>
  <si>
    <t>AM15</t>
  </si>
  <si>
    <t>AM15 Группа безопасности для бойлера 3/4" (30/1шт)</t>
  </si>
  <si>
    <t>962.41 руб.</t>
  </si>
  <si>
    <t>Предохранительные клапана OR (Италия)</t>
  </si>
  <si>
    <t>VLC-900168</t>
  </si>
  <si>
    <t>OR.1831.04</t>
  </si>
  <si>
    <t>Клапан пред-ый 1-12 б.1/2" вн. р.</t>
  </si>
  <si>
    <t>2 873.00 руб.</t>
  </si>
  <si>
    <t>VLC-900169</t>
  </si>
  <si>
    <t>OR.1831.05</t>
  </si>
  <si>
    <t>Клапан пред-ый 1-12 б.3/4" вн. р.</t>
  </si>
  <si>
    <t>3 970.00 руб.</t>
  </si>
  <si>
    <t>VLC-900170</t>
  </si>
  <si>
    <t>OR.1831.06</t>
  </si>
  <si>
    <t>Клапан пред-ый 1-12 б.1" вн. р.</t>
  </si>
  <si>
    <t>5 207.00 руб.</t>
  </si>
  <si>
    <t>VLC-900171</t>
  </si>
  <si>
    <t>OR.1831.07</t>
  </si>
  <si>
    <t>Клапан пред-ый 1-12 б.1 1/4" вн. р.</t>
  </si>
  <si>
    <t>8 523.00 руб.</t>
  </si>
  <si>
    <t>VLC-900172</t>
  </si>
  <si>
    <t>OR.1831.08</t>
  </si>
  <si>
    <t>Клапан пред-ый 1-12 б.1 1/2" вн. р.</t>
  </si>
  <si>
    <t>11 881.00 руб.</t>
  </si>
  <si>
    <t>VLC-900173</t>
  </si>
  <si>
    <t>OR.1831.09</t>
  </si>
  <si>
    <t>Клапан пред-ый 1-12 б.2" вн. р.</t>
  </si>
  <si>
    <t>16 749.00 руб.</t>
  </si>
  <si>
    <t>VLC-900174</t>
  </si>
  <si>
    <t>OR.1831.10</t>
  </si>
  <si>
    <t>Клапан пред-ый 1-12 б.2 1/2" вн. р</t>
  </si>
  <si>
    <t>44 226.00 руб.</t>
  </si>
  <si>
    <t>VLC-900175</t>
  </si>
  <si>
    <t>OR.1831.11</t>
  </si>
  <si>
    <t>Клапан пред-ый 1-12 б.3" вн. р.</t>
  </si>
  <si>
    <t>56 547.00 руб.</t>
  </si>
  <si>
    <t>Предохранительные клапана ZEGOR</t>
  </si>
  <si>
    <t>ZGR-000101</t>
  </si>
  <si>
    <t>QS-3071</t>
  </si>
  <si>
    <t>Клапан предохранительный 1/2"вн х1/2"вн  ZEGOR 1,5 бара (1/100шт)</t>
  </si>
  <si>
    <t>317.42 руб.</t>
  </si>
  <si>
    <t>ZGR-000102</t>
  </si>
  <si>
    <t>QS-3072</t>
  </si>
  <si>
    <t>Клапан предохранительный 2,5 бара 1/2" вн-вн  ZEGOR (1/100шт)</t>
  </si>
  <si>
    <t>309.61 руб.</t>
  </si>
  <si>
    <t>ZGR-000103</t>
  </si>
  <si>
    <t>QS-3070</t>
  </si>
  <si>
    <t>Клапан предохранительный 1/2"вн х1/2"вн  ZEGOR 3 бара (1/100шт)</t>
  </si>
  <si>
    <t>ZGR-000104</t>
  </si>
  <si>
    <t>QS-3073</t>
  </si>
  <si>
    <t>Клапан предохранительный 1/2"вн х1/2"вн  ZEGOR 6 бар (1/100шт)</t>
  </si>
  <si>
    <t>337.26 руб.</t>
  </si>
  <si>
    <t>ZGR-000105</t>
  </si>
  <si>
    <t>QS-3401</t>
  </si>
  <si>
    <t>Клапан предохранительный  бойлера 6 бар с курком 1/2“х1/2“ НВ (35/210шт)</t>
  </si>
  <si>
    <t>290.84 руб.</t>
  </si>
  <si>
    <t>ZGR-000114</t>
  </si>
  <si>
    <t>QS-3070N</t>
  </si>
  <si>
    <t>Клапан предохранительный 1/2"вн х1/2"нар  ZEGOR 3 бара (1/100шт)</t>
  </si>
  <si>
    <t>ZGR-000115</t>
  </si>
  <si>
    <t>QS-3071N</t>
  </si>
  <si>
    <t>Клапан предохранительный 1/2"вн х1/2"нар  ZEGOR 1,5 бара (1/100шт)</t>
  </si>
  <si>
    <t>ZGR-000116</t>
  </si>
  <si>
    <t>QS-3072N</t>
  </si>
  <si>
    <t>Клапан предохранительный 2,5 бара 1/2" вн-нар  ZEGOR (1/100шт)</t>
  </si>
  <si>
    <t>ZGR-000117</t>
  </si>
  <si>
    <t>QS-3073N</t>
  </si>
  <si>
    <t>Клапан предохранительный 1/2"вн х1/2"нар  ZEGOR 6 бар (1/100шт)</t>
  </si>
  <si>
    <t>Предохранительные клапана E-LINE</t>
  </si>
  <si>
    <t>ELT-101001</t>
  </si>
  <si>
    <t>Предохранительный клапан для бойлера 1/2" с курком (240/10)</t>
  </si>
  <si>
    <t>217.58 руб.</t>
  </si>
  <si>
    <t>ELT-101002</t>
  </si>
  <si>
    <t>Предохранительный клапан для бойлера 1/2" без курка (240/10)</t>
  </si>
  <si>
    <t>212.01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</si>
</sst>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1186231_86a6_11e9_8101_003048fd731b_d7887d73_a59e_11ee_a526_047c1617b1431.jpeg"/><Relationship Id="rId2" Type="http://schemas.openxmlformats.org/officeDocument/2006/relationships/image" Target="../media/21186235_86a6_11e9_8101_003048fd731b_189ecd90_a59f_11ee_a526_047c1617b1432.jpeg"/><Relationship Id="rId3" Type="http://schemas.openxmlformats.org/officeDocument/2006/relationships/image" Target="../media/21186239_86a6_11e9_8101_003048fd731b_189ecd94_a59f_11ee_a526_047c1617b1433.jpeg"/><Relationship Id="rId4" Type="http://schemas.openxmlformats.org/officeDocument/2006/relationships/image" Target="../media/2118623d_86a6_11e9_8101_003048fd731b_189ecd98_a59f_11ee_a526_047c1617b1434.jpeg"/><Relationship Id="rId5" Type="http://schemas.openxmlformats.org/officeDocument/2006/relationships/image" Target="../media/21186241_86a6_11e9_8101_003048fd731b_189ecd9c_a59f_11ee_a526_047c1617b1435.jpeg"/><Relationship Id="rId6" Type="http://schemas.openxmlformats.org/officeDocument/2006/relationships/image" Target="../media/21186244_86a6_11e9_8101_003048fd731b_189ecda0_a59f_11ee_a526_047c1617b1436.jpeg"/><Relationship Id="rId7" Type="http://schemas.openxmlformats.org/officeDocument/2006/relationships/image" Target="../media/d981dabd_77ea_11ea_8111_003048fd731b_189ecda4_a59f_11ee_a526_047c1617b1437.jpeg"/><Relationship Id="rId8" Type="http://schemas.openxmlformats.org/officeDocument/2006/relationships/image" Target="../media/662b15b0_3466_11eb_81f3_003048fd731b_189ecda8_a59f_11ee_a526_047c1617b1438.jpeg"/><Relationship Id="rId9" Type="http://schemas.openxmlformats.org/officeDocument/2006/relationships/image" Target="../media/662b15b2_3466_11eb_81f3_003048fd731b_189ecdac_a59f_11ee_a526_047c1617b1439.jpeg"/><Relationship Id="rId10" Type="http://schemas.openxmlformats.org/officeDocument/2006/relationships/image" Target="../media/662b15b4_3466_11eb_81f3_003048fd731b_189ecdb0_a59f_11ee_a526_047c1617b14310.jpeg"/><Relationship Id="rId11" Type="http://schemas.openxmlformats.org/officeDocument/2006/relationships/image" Target="../media/662b15b6_3466_11eb_81f3_003048fd731b_189ecdb4_a59f_11ee_a526_047c1617b14311.jpeg"/><Relationship Id="rId12" Type="http://schemas.openxmlformats.org/officeDocument/2006/relationships/image" Target="../media/662b15b8_3466_11eb_81f3_003048fd731b_189ecdb8_a59f_11ee_a526_047c1617b14312.jpeg"/><Relationship Id="rId13" Type="http://schemas.openxmlformats.org/officeDocument/2006/relationships/image" Target="../media/662b15ba_3466_11eb_81f3_003048fd731b_189ecdbc_a59f_11ee_a526_047c1617b14313.jpeg"/><Relationship Id="rId14" Type="http://schemas.openxmlformats.org/officeDocument/2006/relationships/image" Target="../media/662b15bc_3466_11eb_81f3_003048fd731b_189ecdc0_a59f_11ee_a526_047c1617b14314.jpeg"/><Relationship Id="rId15" Type="http://schemas.openxmlformats.org/officeDocument/2006/relationships/image" Target="../media/662b15be_3466_11eb_81f3_003048fd731b_189ecdc4_a59f_11ee_a526_047c1617b14315.jpeg"/><Relationship Id="rId16" Type="http://schemas.openxmlformats.org/officeDocument/2006/relationships/image" Target="../media/21186248_86a6_11e9_8101_003048fd731b_21d4f5bf_793a_11f0_a79f_047c1617b14316.jpeg"/><Relationship Id="rId17" Type="http://schemas.openxmlformats.org/officeDocument/2006/relationships/image" Target="../media/2118624c_86a6_11e9_8101_003048fd731b_21d4f5c0_793a_11f0_a79f_047c1617b14317.jpeg"/><Relationship Id="rId18" Type="http://schemas.openxmlformats.org/officeDocument/2006/relationships/image" Target="../media/21186250_86a6_11e9_8101_003048fd731b_21d4f5c1_793a_11f0_a79f_047c1617b14318.jpeg"/><Relationship Id="rId19" Type="http://schemas.openxmlformats.org/officeDocument/2006/relationships/image" Target="../media/21186254_86a6_11e9_8101_003048fd731b_21d4f5c4_793a_11f0_a79f_047c1617b14319.jpeg"/><Relationship Id="rId20" Type="http://schemas.openxmlformats.org/officeDocument/2006/relationships/image" Target="../media/21186258_86a6_11e9_8101_003048fd731b_6f54f1ab_11fe_11ef_a5b8_047c1617b14320.jpeg"/><Relationship Id="rId21" Type="http://schemas.openxmlformats.org/officeDocument/2006/relationships/image" Target="../media/2118625c_86a6_11e9_8101_003048fd731b_6f54f1ac_11fe_11ef_a5b8_047c1617b14321.jpeg"/><Relationship Id="rId22" Type="http://schemas.openxmlformats.org/officeDocument/2006/relationships/image" Target="../media/21186260_86a6_11e9_8101_003048fd731b_21d4f5c2_793a_11f0_a79f_047c1617b14322.jpeg"/><Relationship Id="rId23" Type="http://schemas.openxmlformats.org/officeDocument/2006/relationships/image" Target="../media/21186264_86a6_11e9_8101_003048fd731b_21d4f5c3_793a_11f0_a79f_047c1617b14323.jpeg"/><Relationship Id="rId24" Type="http://schemas.openxmlformats.org/officeDocument/2006/relationships/image" Target="../media/21186268_86a6_11e9_8101_003048fd731b_d7887d62_a59e_11ee_a526_047c1617b14324.jpeg"/><Relationship Id="rId25" Type="http://schemas.openxmlformats.org/officeDocument/2006/relationships/image" Target="../media/2a60475f_f967_11e9_810b_003048fd731b_d7887d63_a59e_11ee_a526_047c1617b14325.jpeg"/><Relationship Id="rId26" Type="http://schemas.openxmlformats.org/officeDocument/2006/relationships/image" Target="../media/9238bc92_0c3e_11eb_81bc_003048fd731b_d7887d65_a59e_11ee_a526_047c1617b14326.jpeg"/><Relationship Id="rId27" Type="http://schemas.openxmlformats.org/officeDocument/2006/relationships/image" Target="../media/9238bc94_0c3e_11eb_81bc_003048fd731b_d7887d66_a59e_11ee_a526_047c1617b14327.jpeg"/><Relationship Id="rId28" Type="http://schemas.openxmlformats.org/officeDocument/2006/relationships/image" Target="../media/d0d91a71_7762_11ec_a212_00259070b487_6f54f1ad_11fe_11ef_a5b8_047c1617b14328.jpeg"/><Relationship Id="rId29" Type="http://schemas.openxmlformats.org/officeDocument/2006/relationships/image" Target="../media/fa083bc5_526f_11ef_a60b_047c1617b143_21d4f5c9_793a_11f0_a79f_047c1617b14329.jpeg"/><Relationship Id="rId30" Type="http://schemas.openxmlformats.org/officeDocument/2006/relationships/image" Target="../media/fa083bc7_526f_11ef_a60b_047c1617b143_21d4f5ca_793a_11f0_a79f_047c1617b14330.jpeg"/><Relationship Id="rId31" Type="http://schemas.openxmlformats.org/officeDocument/2006/relationships/image" Target="../media/fa083bc9_526f_11ef_a60b_047c1617b143_21d4f5cb_793a_11f0_a79f_047c1617b14331.jpeg"/><Relationship Id="rId32" Type="http://schemas.openxmlformats.org/officeDocument/2006/relationships/image" Target="../media/fa083c01_526f_11ef_a60b_047c1617b143_21d4f5c5_793a_11f0_a79f_047c1617b14332.jpeg"/><Relationship Id="rId33" Type="http://schemas.openxmlformats.org/officeDocument/2006/relationships/image" Target="../media/fa083c03_526f_11ef_a60b_047c1617b143_21d4f5c7_793a_11f0_a79f_047c1617b14333.jpeg"/><Relationship Id="rId34" Type="http://schemas.openxmlformats.org/officeDocument/2006/relationships/image" Target="../media/fa083c05_526f_11ef_a60b_047c1617b143_21d4f5c8_793a_11f0_a79f_047c1617b14334.jpeg"/><Relationship Id="rId35" Type="http://schemas.openxmlformats.org/officeDocument/2006/relationships/image" Target="../media/fa083c07_526f_11ef_a60b_047c1617b143_21d4f5c6_793a_11f0_a79f_047c1617b14335.jpeg"/><Relationship Id="rId36" Type="http://schemas.openxmlformats.org/officeDocument/2006/relationships/image" Target="../media/b44e4290_245f_11f0_a725_047c1617b143_26859874_34da_11f0_a73b_047c1617b14336.jpeg"/><Relationship Id="rId37" Type="http://schemas.openxmlformats.org/officeDocument/2006/relationships/image" Target="../media/662b15a0_3466_11eb_81f3_003048fd731b_189ecdc8_a59f_11ee_a526_047c1617b14337.jpeg"/><Relationship Id="rId38" Type="http://schemas.openxmlformats.org/officeDocument/2006/relationships/image" Target="../media/662b15a2_3466_11eb_81f3_003048fd731b_189ecdcc_a59f_11ee_a526_047c1617b14338.jpeg"/><Relationship Id="rId39" Type="http://schemas.openxmlformats.org/officeDocument/2006/relationships/image" Target="../media/662b15a4_3466_11eb_81f3_003048fd731b_189ecdd0_a59f_11ee_a526_047c1617b14339.jpeg"/><Relationship Id="rId40" Type="http://schemas.openxmlformats.org/officeDocument/2006/relationships/image" Target="../media/662b15a6_3466_11eb_81f3_003048fd731b_189ecdd4_a59f_11ee_a526_047c1617b14340.jpeg"/><Relationship Id="rId41" Type="http://schemas.openxmlformats.org/officeDocument/2006/relationships/image" Target="../media/662b15a8_3466_11eb_81f3_003048fd731b_189ecdd8_a59f_11ee_a526_047c1617b14341.jpeg"/><Relationship Id="rId42" Type="http://schemas.openxmlformats.org/officeDocument/2006/relationships/image" Target="../media/662b15aa_3466_11eb_81f3_003048fd731b_189ecddc_a59f_11ee_a526_047c1617b14342.jpeg"/><Relationship Id="rId43" Type="http://schemas.openxmlformats.org/officeDocument/2006/relationships/image" Target="../media/662b15ac_3466_11eb_81f3_003048fd731b_189ecde0_a59f_11ee_a526_047c1617b14343.jpeg"/><Relationship Id="rId44" Type="http://schemas.openxmlformats.org/officeDocument/2006/relationships/image" Target="../media/662b15ae_3466_11eb_81f3_003048fd731b_189ecde4_a59f_11ee_a526_047c1617b14344.jpeg"/><Relationship Id="rId45" Type="http://schemas.openxmlformats.org/officeDocument/2006/relationships/image" Target="../media/5540d7a7_f5a0_11eb_8302_003048fd731b_189ecde8_a59f_11ee_a526_047c1617b14345.jpeg"/><Relationship Id="rId46" Type="http://schemas.openxmlformats.org/officeDocument/2006/relationships/image" Target="../media/5540d7a9_f5a0_11eb_8302_003048fd731b_189ecde9_a59f_11ee_a526_047c1617b14346.jpeg"/><Relationship Id="rId47" Type="http://schemas.openxmlformats.org/officeDocument/2006/relationships/image" Target="../media/5540d7ab_f5a0_11eb_8302_003048fd731b_189ecdea_a59f_11ee_a526_047c1617b14347.jpeg"/><Relationship Id="rId48" Type="http://schemas.openxmlformats.org/officeDocument/2006/relationships/image" Target="../media/5540d7ad_f5a0_11eb_8302_003048fd731b_189ecdeb_a59f_11ee_a526_047c1617b14348.jpeg"/><Relationship Id="rId49" Type="http://schemas.openxmlformats.org/officeDocument/2006/relationships/image" Target="../media/5540d7af_f5a0_11eb_8302_003048fd731b_189ecdec_a59f_11ee_a526_047c1617b14349.jpeg"/><Relationship Id="rId50" Type="http://schemas.openxmlformats.org/officeDocument/2006/relationships/image" Target="../media/29b1cbb7_3e5b_11ec_836e_003048fd731b_a155543c_602e_11ec_a20b_00259070b48750.jpeg"/><Relationship Id="rId51" Type="http://schemas.openxmlformats.org/officeDocument/2006/relationships/image" Target="../media/29b1cbb9_3e5b_11ec_836e_003048fd731b_a155543d_602e_11ec_a20b_00259070b48751.jpeg"/><Relationship Id="rId52" Type="http://schemas.openxmlformats.org/officeDocument/2006/relationships/image" Target="../media/29b1cbbb_3e5b_11ec_836e_003048fd731b_a155543e_602e_11ec_a20b_00259070b48752.jpeg"/><Relationship Id="rId53" Type="http://schemas.openxmlformats.org/officeDocument/2006/relationships/image" Target="../media/29b1cbbd_3e5b_11ec_836e_003048fd731b_a155543f_602e_11ec_a20b_00259070b48753.jpeg"/><Relationship Id="rId54" Type="http://schemas.openxmlformats.org/officeDocument/2006/relationships/image" Target="../media/c80274cc_2e67_11ef_a5dc_047c1617b143_d159fa0b_42c7_11ef_a5f7_047c1617b14354.jpeg"/><Relationship Id="rId55" Type="http://schemas.openxmlformats.org/officeDocument/2006/relationships/image" Target="../media/c80274ce_2e67_11ef_a5dc_047c1617b143_d159fa0c_42c7_11ef_a5f7_047c1617b1435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5" name="Image_52" descr="Image_52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6" name="Image_53" descr="Image_53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7" name="Image_54" descr="Image_54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8" name="Image_55" descr="Image_55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9" name="Image_56" descr="Image_56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0" name="Image_57" descr="Image_57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1" name="Image_58" descr="Image_58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2" name="Image_59" descr="Image_59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3" name="Image_60" descr="Image_60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4" name="Image_62" descr="Image_62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5" name="Image_63" descr="Image_63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821365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J5*1291.00</f>
        <v>0</v>
      </c>
      <c r="L5" s="5"/>
    </row>
    <row r="6" spans="1:12" customHeight="1" ht="105" outlineLevel="4">
      <c r="A6" s="1"/>
      <c r="B6" s="1">
        <v>821366</v>
      </c>
      <c r="C6" s="1" t="s">
        <v>20</v>
      </c>
      <c r="D6" s="1" t="s">
        <v>21</v>
      </c>
      <c r="E6" s="2" t="s">
        <v>22</v>
      </c>
      <c r="F6" s="2" t="s">
        <v>23</v>
      </c>
      <c r="G6" s="2" t="s">
        <v>17</v>
      </c>
      <c r="H6" s="2">
        <v>6</v>
      </c>
      <c r="I6" s="1">
        <v>0</v>
      </c>
      <c r="J6" s="3" t="s">
        <v>19</v>
      </c>
      <c r="K6" s="2" t="str">
        <f>J6*2212.00</f>
        <v>0</v>
      </c>
      <c r="L6" s="5"/>
    </row>
    <row r="7" spans="1:12" customHeight="1" ht="105" outlineLevel="4">
      <c r="A7" s="1"/>
      <c r="B7" s="1">
        <v>821367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17</v>
      </c>
      <c r="H7" s="2" t="s">
        <v>18</v>
      </c>
      <c r="I7" s="1">
        <v>0</v>
      </c>
      <c r="J7" s="3" t="s">
        <v>19</v>
      </c>
      <c r="K7" s="2" t="str">
        <f>J7*3229.00</f>
        <v>0</v>
      </c>
      <c r="L7" s="5"/>
    </row>
    <row r="8" spans="1:12" customHeight="1" ht="105" outlineLevel="4">
      <c r="A8" s="1"/>
      <c r="B8" s="1">
        <v>821368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32</v>
      </c>
      <c r="H8" s="2" t="s">
        <v>17</v>
      </c>
      <c r="I8" s="1">
        <v>0</v>
      </c>
      <c r="J8" s="3" t="s">
        <v>19</v>
      </c>
      <c r="K8" s="2" t="str">
        <f>J8*5523.00</f>
        <v>0</v>
      </c>
      <c r="L8" s="5"/>
    </row>
    <row r="9" spans="1:12" customHeight="1" ht="105" outlineLevel="4">
      <c r="A9" s="1"/>
      <c r="B9" s="1">
        <v>821369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10</v>
      </c>
      <c r="H9" s="2" t="s">
        <v>32</v>
      </c>
      <c r="I9" s="1">
        <v>0</v>
      </c>
      <c r="J9" s="3" t="s">
        <v>19</v>
      </c>
      <c r="K9" s="2" t="str">
        <f>J9*8171.00</f>
        <v>0</v>
      </c>
      <c r="L9" s="5"/>
    </row>
    <row r="10" spans="1:12" customHeight="1" ht="105" outlineLevel="4">
      <c r="A10" s="1"/>
      <c r="B10" s="1">
        <v>821370</v>
      </c>
      <c r="C10" s="1" t="s">
        <v>37</v>
      </c>
      <c r="D10" s="1" t="s">
        <v>38</v>
      </c>
      <c r="E10" s="2" t="s">
        <v>39</v>
      </c>
      <c r="F10" s="2" t="s">
        <v>40</v>
      </c>
      <c r="G10" s="2">
        <v>5</v>
      </c>
      <c r="H10" s="2" t="s">
        <v>41</v>
      </c>
      <c r="I10" s="1">
        <v>0</v>
      </c>
      <c r="J10" s="3" t="s">
        <v>19</v>
      </c>
      <c r="K10" s="2" t="str">
        <f>J10*13484.00</f>
        <v>0</v>
      </c>
      <c r="L10" s="5"/>
    </row>
    <row r="11" spans="1:12" customHeight="1" ht="105" outlineLevel="4">
      <c r="A11" s="1"/>
      <c r="B11" s="1">
        <v>825519</v>
      </c>
      <c r="C11" s="1" t="s">
        <v>42</v>
      </c>
      <c r="D11" s="1" t="s">
        <v>43</v>
      </c>
      <c r="E11" s="2" t="s">
        <v>44</v>
      </c>
      <c r="F11" s="2" t="s">
        <v>45</v>
      </c>
      <c r="G11" s="2" t="s">
        <v>17</v>
      </c>
      <c r="H11" s="2" t="s">
        <v>18</v>
      </c>
      <c r="I11" s="1">
        <v>0</v>
      </c>
      <c r="J11" s="3" t="s">
        <v>19</v>
      </c>
      <c r="K11" s="2" t="str">
        <f>J11*606.00</f>
        <v>0</v>
      </c>
      <c r="L11" s="5"/>
    </row>
    <row r="12" spans="1:12" customHeight="1" ht="105" outlineLevel="4">
      <c r="A12" s="1"/>
      <c r="B12" s="1">
        <v>836242</v>
      </c>
      <c r="C12" s="1" t="s">
        <v>46</v>
      </c>
      <c r="D12" s="1" t="s">
        <v>47</v>
      </c>
      <c r="E12" s="2" t="s">
        <v>48</v>
      </c>
      <c r="F12" s="2" t="s">
        <v>49</v>
      </c>
      <c r="G12" s="2">
        <v>0</v>
      </c>
      <c r="H12" s="2">
        <v>0</v>
      </c>
      <c r="I12" s="1">
        <v>0</v>
      </c>
      <c r="J12" s="3" t="s">
        <v>19</v>
      </c>
      <c r="K12" s="2" t="str">
        <f>J12*2523.00</f>
        <v>0</v>
      </c>
      <c r="L12" s="5"/>
    </row>
    <row r="13" spans="1:12" customHeight="1" ht="105" outlineLevel="4">
      <c r="A13" s="1"/>
      <c r="B13" s="1">
        <v>836243</v>
      </c>
      <c r="C13" s="1" t="s">
        <v>50</v>
      </c>
      <c r="D13" s="1" t="s">
        <v>51</v>
      </c>
      <c r="E13" s="2" t="s">
        <v>52</v>
      </c>
      <c r="F13" s="2" t="s">
        <v>53</v>
      </c>
      <c r="G13" s="2">
        <v>0</v>
      </c>
      <c r="H13" s="2">
        <v>0</v>
      </c>
      <c r="I13" s="1">
        <v>0</v>
      </c>
      <c r="J13" s="3" t="s">
        <v>19</v>
      </c>
      <c r="K13" s="2" t="str">
        <f>J13*3791.00</f>
        <v>0</v>
      </c>
      <c r="L13" s="5"/>
    </row>
    <row r="14" spans="1:12" customHeight="1" ht="105" outlineLevel="4">
      <c r="A14" s="1"/>
      <c r="B14" s="1">
        <v>836244</v>
      </c>
      <c r="C14" s="1" t="s">
        <v>54</v>
      </c>
      <c r="D14" s="1" t="s">
        <v>55</v>
      </c>
      <c r="E14" s="2" t="s">
        <v>56</v>
      </c>
      <c r="F14" s="2" t="s">
        <v>57</v>
      </c>
      <c r="G14" s="2">
        <v>0</v>
      </c>
      <c r="H14" s="2">
        <v>0</v>
      </c>
      <c r="I14" s="1">
        <v>0</v>
      </c>
      <c r="J14" s="3" t="s">
        <v>19</v>
      </c>
      <c r="K14" s="2" t="str">
        <f>J14*5128.00</f>
        <v>0</v>
      </c>
      <c r="L14" s="5"/>
    </row>
    <row r="15" spans="1:12" customHeight="1" ht="105" outlineLevel="4">
      <c r="A15" s="1"/>
      <c r="B15" s="1">
        <v>836245</v>
      </c>
      <c r="C15" s="1" t="s">
        <v>58</v>
      </c>
      <c r="D15" s="1" t="s">
        <v>59</v>
      </c>
      <c r="E15" s="2" t="s">
        <v>60</v>
      </c>
      <c r="F15" s="2" t="s">
        <v>61</v>
      </c>
      <c r="G15" s="2">
        <v>0</v>
      </c>
      <c r="H15" s="2">
        <v>0</v>
      </c>
      <c r="I15" s="1">
        <v>0</v>
      </c>
      <c r="J15" s="3" t="s">
        <v>19</v>
      </c>
      <c r="K15" s="2" t="str">
        <f>J15*7858.00</f>
        <v>0</v>
      </c>
      <c r="L15" s="5"/>
    </row>
    <row r="16" spans="1:12" customHeight="1" ht="105" outlineLevel="4">
      <c r="A16" s="1"/>
      <c r="B16" s="1">
        <v>836246</v>
      </c>
      <c r="C16" s="1" t="s">
        <v>62</v>
      </c>
      <c r="D16" s="1" t="s">
        <v>63</v>
      </c>
      <c r="E16" s="2" t="s">
        <v>64</v>
      </c>
      <c r="F16" s="2" t="s">
        <v>65</v>
      </c>
      <c r="G16" s="2">
        <v>0</v>
      </c>
      <c r="H16" s="2">
        <v>0</v>
      </c>
      <c r="I16" s="1">
        <v>0</v>
      </c>
      <c r="J16" s="3" t="s">
        <v>19</v>
      </c>
      <c r="K16" s="2" t="str">
        <f>J16*9725.00</f>
        <v>0</v>
      </c>
      <c r="L16" s="5"/>
    </row>
    <row r="17" spans="1:12" customHeight="1" ht="105" outlineLevel="4">
      <c r="A17" s="1"/>
      <c r="B17" s="1">
        <v>836247</v>
      </c>
      <c r="C17" s="1" t="s">
        <v>66</v>
      </c>
      <c r="D17" s="1" t="s">
        <v>67</v>
      </c>
      <c r="E17" s="2" t="s">
        <v>68</v>
      </c>
      <c r="F17" s="2" t="s">
        <v>69</v>
      </c>
      <c r="G17" s="2">
        <v>0</v>
      </c>
      <c r="H17" s="2">
        <v>0</v>
      </c>
      <c r="I17" s="1">
        <v>0</v>
      </c>
      <c r="J17" s="3" t="s">
        <v>19</v>
      </c>
      <c r="K17" s="2" t="str">
        <f>J17*13391.00</f>
        <v>0</v>
      </c>
      <c r="L17" s="5"/>
    </row>
    <row r="18" spans="1:12" customHeight="1" ht="105" outlineLevel="4">
      <c r="A18" s="1"/>
      <c r="B18" s="1">
        <v>836248</v>
      </c>
      <c r="C18" s="1" t="s">
        <v>70</v>
      </c>
      <c r="D18" s="1" t="s">
        <v>71</v>
      </c>
      <c r="E18" s="2" t="s">
        <v>72</v>
      </c>
      <c r="F18" s="2" t="s">
        <v>73</v>
      </c>
      <c r="G18" s="2">
        <v>0</v>
      </c>
      <c r="H18" s="2">
        <v>0</v>
      </c>
      <c r="I18" s="1">
        <v>0</v>
      </c>
      <c r="J18" s="3" t="s">
        <v>19</v>
      </c>
      <c r="K18" s="2" t="str">
        <f>J18*44763.00</f>
        <v>0</v>
      </c>
      <c r="L18" s="5"/>
    </row>
    <row r="19" spans="1:12" customHeight="1" ht="105" outlineLevel="4">
      <c r="A19" s="1"/>
      <c r="B19" s="1">
        <v>836249</v>
      </c>
      <c r="C19" s="1" t="s">
        <v>74</v>
      </c>
      <c r="D19" s="1" t="s">
        <v>75</v>
      </c>
      <c r="E19" s="2" t="s">
        <v>76</v>
      </c>
      <c r="F19" s="2" t="s">
        <v>77</v>
      </c>
      <c r="G19" s="2">
        <v>0</v>
      </c>
      <c r="H19" s="2">
        <v>0</v>
      </c>
      <c r="I19" s="1">
        <v>0</v>
      </c>
      <c r="J19" s="3" t="s">
        <v>19</v>
      </c>
      <c r="K19" s="2" t="str">
        <f>J19*56247.00</f>
        <v>0</v>
      </c>
      <c r="L19" s="5"/>
    </row>
    <row r="20" spans="1:12" outlineLevel="2">
      <c r="A20" s="8" t="s">
        <v>78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5"/>
    </row>
    <row r="21" spans="1:12" customHeight="1" ht="105" outlineLevel="4">
      <c r="A21" s="1"/>
      <c r="B21" s="1">
        <v>821371</v>
      </c>
      <c r="C21" s="1" t="s">
        <v>79</v>
      </c>
      <c r="D21" s="1" t="s">
        <v>80</v>
      </c>
      <c r="E21" s="2" t="s">
        <v>81</v>
      </c>
      <c r="F21" s="2" t="s">
        <v>82</v>
      </c>
      <c r="G21" s="2" t="s">
        <v>41</v>
      </c>
      <c r="H21" s="2">
        <v>0</v>
      </c>
      <c r="I21" s="1">
        <v>0</v>
      </c>
      <c r="J21" s="3" t="s">
        <v>19</v>
      </c>
      <c r="K21" s="2" t="str">
        <f>J21*400.14</f>
        <v>0</v>
      </c>
      <c r="L21" s="5"/>
    </row>
    <row r="22" spans="1:12" customHeight="1" ht="105" outlineLevel="4">
      <c r="A22" s="1"/>
      <c r="B22" s="1">
        <v>821372</v>
      </c>
      <c r="C22" s="1" t="s">
        <v>83</v>
      </c>
      <c r="D22" s="1" t="s">
        <v>84</v>
      </c>
      <c r="E22" s="2" t="s">
        <v>85</v>
      </c>
      <c r="F22" s="2" t="s">
        <v>82</v>
      </c>
      <c r="G22" s="2" t="s">
        <v>32</v>
      </c>
      <c r="H22" s="2">
        <v>0</v>
      </c>
      <c r="I22" s="1">
        <v>0</v>
      </c>
      <c r="J22" s="3" t="s">
        <v>19</v>
      </c>
      <c r="K22" s="2" t="str">
        <f>J22*400.14</f>
        <v>0</v>
      </c>
      <c r="L22" s="5"/>
    </row>
    <row r="23" spans="1:12" customHeight="1" ht="105" outlineLevel="4">
      <c r="A23" s="1"/>
      <c r="B23" s="1">
        <v>821373</v>
      </c>
      <c r="C23" s="1" t="s">
        <v>86</v>
      </c>
      <c r="D23" s="1" t="s">
        <v>87</v>
      </c>
      <c r="E23" s="2" t="s">
        <v>88</v>
      </c>
      <c r="F23" s="2" t="s">
        <v>82</v>
      </c>
      <c r="G23" s="2">
        <v>9</v>
      </c>
      <c r="H23" s="2">
        <v>0</v>
      </c>
      <c r="I23" s="1">
        <v>0</v>
      </c>
      <c r="J23" s="3" t="s">
        <v>19</v>
      </c>
      <c r="K23" s="2" t="str">
        <f>J23*400.14</f>
        <v>0</v>
      </c>
      <c r="L23" s="5"/>
    </row>
    <row r="24" spans="1:12" customHeight="1" ht="105" outlineLevel="4">
      <c r="A24" s="1"/>
      <c r="B24" s="1">
        <v>821374</v>
      </c>
      <c r="C24" s="1" t="s">
        <v>89</v>
      </c>
      <c r="D24" s="1" t="s">
        <v>90</v>
      </c>
      <c r="E24" s="2" t="s">
        <v>91</v>
      </c>
      <c r="F24" s="2" t="s">
        <v>92</v>
      </c>
      <c r="G24" s="2" t="s">
        <v>32</v>
      </c>
      <c r="H24" s="2">
        <v>0</v>
      </c>
      <c r="I24" s="1">
        <v>0</v>
      </c>
      <c r="J24" s="3" t="s">
        <v>19</v>
      </c>
      <c r="K24" s="2" t="str">
        <f>J24*480.46</f>
        <v>0</v>
      </c>
      <c r="L24" s="5"/>
    </row>
    <row r="25" spans="1:12" customHeight="1" ht="105" outlineLevel="4">
      <c r="A25" s="1"/>
      <c r="B25" s="1">
        <v>821375</v>
      </c>
      <c r="C25" s="1" t="s">
        <v>93</v>
      </c>
      <c r="D25" s="1" t="s">
        <v>94</v>
      </c>
      <c r="E25" s="2" t="s">
        <v>95</v>
      </c>
      <c r="F25" s="2" t="s">
        <v>82</v>
      </c>
      <c r="G25" s="2" t="s">
        <v>41</v>
      </c>
      <c r="H25" s="2">
        <v>0</v>
      </c>
      <c r="I25" s="1">
        <v>0</v>
      </c>
      <c r="J25" s="3" t="s">
        <v>19</v>
      </c>
      <c r="K25" s="2" t="str">
        <f>J25*400.14</f>
        <v>0</v>
      </c>
      <c r="L25" s="5"/>
    </row>
    <row r="26" spans="1:12" customHeight="1" ht="105" outlineLevel="4">
      <c r="A26" s="1"/>
      <c r="B26" s="1">
        <v>821376</v>
      </c>
      <c r="C26" s="1" t="s">
        <v>96</v>
      </c>
      <c r="D26" s="1" t="s">
        <v>97</v>
      </c>
      <c r="E26" s="2" t="s">
        <v>98</v>
      </c>
      <c r="F26" s="2" t="s">
        <v>82</v>
      </c>
      <c r="G26" s="2" t="s">
        <v>41</v>
      </c>
      <c r="H26" s="2">
        <v>0</v>
      </c>
      <c r="I26" s="1">
        <v>0</v>
      </c>
      <c r="J26" s="3" t="s">
        <v>19</v>
      </c>
      <c r="K26" s="2" t="str">
        <f>J26*400.14</f>
        <v>0</v>
      </c>
      <c r="L26" s="5"/>
    </row>
    <row r="27" spans="1:12" customHeight="1" ht="105" outlineLevel="4">
      <c r="A27" s="1"/>
      <c r="B27" s="1">
        <v>821377</v>
      </c>
      <c r="C27" s="1" t="s">
        <v>99</v>
      </c>
      <c r="D27" s="1" t="s">
        <v>100</v>
      </c>
      <c r="E27" s="2" t="s">
        <v>101</v>
      </c>
      <c r="F27" s="2" t="s">
        <v>102</v>
      </c>
      <c r="G27" s="2">
        <v>0</v>
      </c>
      <c r="H27" s="2">
        <v>0</v>
      </c>
      <c r="I27" s="1">
        <v>0</v>
      </c>
      <c r="J27" s="3" t="s">
        <v>19</v>
      </c>
      <c r="K27" s="2" t="str">
        <f>J27*401.63</f>
        <v>0</v>
      </c>
      <c r="L27" s="5"/>
    </row>
    <row r="28" spans="1:12" customHeight="1" ht="105" outlineLevel="4">
      <c r="A28" s="1"/>
      <c r="B28" s="1">
        <v>821378</v>
      </c>
      <c r="C28" s="1" t="s">
        <v>103</v>
      </c>
      <c r="D28" s="1" t="s">
        <v>104</v>
      </c>
      <c r="E28" s="2" t="s">
        <v>105</v>
      </c>
      <c r="F28" s="2" t="s">
        <v>102</v>
      </c>
      <c r="G28" s="2">
        <v>9</v>
      </c>
      <c r="H28" s="2">
        <v>0</v>
      </c>
      <c r="I28" s="1">
        <v>0</v>
      </c>
      <c r="J28" s="3" t="s">
        <v>19</v>
      </c>
      <c r="K28" s="2" t="str">
        <f>J28*401.63</f>
        <v>0</v>
      </c>
      <c r="L28" s="5"/>
    </row>
    <row r="29" spans="1:12" customHeight="1" ht="105" outlineLevel="4">
      <c r="A29" s="1"/>
      <c r="B29" s="1">
        <v>821379</v>
      </c>
      <c r="C29" s="1" t="s">
        <v>106</v>
      </c>
      <c r="D29" s="1" t="s">
        <v>107</v>
      </c>
      <c r="E29" s="2" t="s">
        <v>108</v>
      </c>
      <c r="F29" s="2" t="s">
        <v>109</v>
      </c>
      <c r="G29" s="2">
        <v>-81</v>
      </c>
      <c r="H29" s="2">
        <v>0</v>
      </c>
      <c r="I29" s="1" t="s">
        <v>18</v>
      </c>
      <c r="J29" s="3" t="s">
        <v>19</v>
      </c>
      <c r="K29" s="2" t="str">
        <f>J29*266.26</f>
        <v>0</v>
      </c>
      <c r="L29" s="5"/>
    </row>
    <row r="30" spans="1:12" customHeight="1" ht="105" outlineLevel="4">
      <c r="A30" s="1"/>
      <c r="B30" s="1">
        <v>824108</v>
      </c>
      <c r="C30" s="1" t="s">
        <v>110</v>
      </c>
      <c r="D30" s="1" t="s">
        <v>111</v>
      </c>
      <c r="E30" s="2" t="s">
        <v>112</v>
      </c>
      <c r="F30" s="2" t="s">
        <v>113</v>
      </c>
      <c r="G30" s="2">
        <v>-2</v>
      </c>
      <c r="H30" s="2">
        <v>0</v>
      </c>
      <c r="I30" s="1" t="s">
        <v>17</v>
      </c>
      <c r="J30" s="3" t="s">
        <v>19</v>
      </c>
      <c r="K30" s="2" t="str">
        <f>J30*425.43</f>
        <v>0</v>
      </c>
      <c r="L30" s="5"/>
    </row>
    <row r="31" spans="1:12" customHeight="1" ht="105" outlineLevel="4">
      <c r="A31" s="1"/>
      <c r="B31" s="1">
        <v>828502</v>
      </c>
      <c r="C31" s="1" t="s">
        <v>114</v>
      </c>
      <c r="D31" s="1" t="s">
        <v>115</v>
      </c>
      <c r="E31" s="2" t="s">
        <v>116</v>
      </c>
      <c r="F31" s="2" t="s">
        <v>117</v>
      </c>
      <c r="G31" s="2" t="s">
        <v>18</v>
      </c>
      <c r="H31" s="2">
        <v>0</v>
      </c>
      <c r="I31" s="1">
        <v>0</v>
      </c>
      <c r="J31" s="3" t="s">
        <v>19</v>
      </c>
      <c r="K31" s="2" t="str">
        <f>J31*426.91</f>
        <v>0</v>
      </c>
      <c r="L31" s="5"/>
    </row>
    <row r="32" spans="1:12" customHeight="1" ht="105" outlineLevel="4">
      <c r="A32" s="1"/>
      <c r="B32" s="1">
        <v>828503</v>
      </c>
      <c r="C32" s="1" t="s">
        <v>118</v>
      </c>
      <c r="D32" s="1" t="s">
        <v>119</v>
      </c>
      <c r="E32" s="2" t="s">
        <v>120</v>
      </c>
      <c r="F32" s="2" t="s">
        <v>117</v>
      </c>
      <c r="G32" s="2" t="s">
        <v>41</v>
      </c>
      <c r="H32" s="2">
        <v>0</v>
      </c>
      <c r="I32" s="1">
        <v>0</v>
      </c>
      <c r="J32" s="3" t="s">
        <v>19</v>
      </c>
      <c r="K32" s="2" t="str">
        <f>J32*426.91</f>
        <v>0</v>
      </c>
      <c r="L32" s="5"/>
    </row>
    <row r="33" spans="1:12" customHeight="1" ht="105" outlineLevel="4">
      <c r="A33" s="1"/>
      <c r="B33" s="1">
        <v>857751</v>
      </c>
      <c r="C33" s="1" t="s">
        <v>121</v>
      </c>
      <c r="D33" s="1" t="s">
        <v>122</v>
      </c>
      <c r="E33" s="2" t="s">
        <v>123</v>
      </c>
      <c r="F33" s="2" t="s">
        <v>124</v>
      </c>
      <c r="G33" s="2">
        <v>3</v>
      </c>
      <c r="H33" s="2">
        <v>0</v>
      </c>
      <c r="I33" s="1">
        <v>0</v>
      </c>
      <c r="J33" s="3" t="s">
        <v>19</v>
      </c>
      <c r="K33" s="2" t="str">
        <f>J33*404.60</f>
        <v>0</v>
      </c>
      <c r="L33" s="5"/>
    </row>
    <row r="34" spans="1:12" customHeight="1" ht="105" outlineLevel="4">
      <c r="A34" s="1"/>
      <c r="B34" s="1">
        <v>885003</v>
      </c>
      <c r="C34" s="1" t="s">
        <v>125</v>
      </c>
      <c r="D34" s="1" t="s">
        <v>126</v>
      </c>
      <c r="E34" s="2" t="s">
        <v>127</v>
      </c>
      <c r="F34" s="2" t="s">
        <v>128</v>
      </c>
      <c r="G34" s="2" t="s">
        <v>17</v>
      </c>
      <c r="H34" s="2">
        <v>0</v>
      </c>
      <c r="I34" s="1">
        <v>0</v>
      </c>
      <c r="J34" s="3" t="s">
        <v>19</v>
      </c>
      <c r="K34" s="2" t="str">
        <f>J34*535.50</f>
        <v>0</v>
      </c>
      <c r="L34" s="5"/>
    </row>
    <row r="35" spans="1:12" customHeight="1" ht="105" outlineLevel="4">
      <c r="A35" s="1"/>
      <c r="B35" s="1">
        <v>885004</v>
      </c>
      <c r="C35" s="1" t="s">
        <v>129</v>
      </c>
      <c r="D35" s="1" t="s">
        <v>130</v>
      </c>
      <c r="E35" s="2" t="s">
        <v>131</v>
      </c>
      <c r="F35" s="2" t="s">
        <v>132</v>
      </c>
      <c r="G35" s="2" t="s">
        <v>17</v>
      </c>
      <c r="H35" s="2">
        <v>0</v>
      </c>
      <c r="I35" s="1">
        <v>0</v>
      </c>
      <c r="J35" s="3" t="s">
        <v>19</v>
      </c>
      <c r="K35" s="2" t="str">
        <f>J35*556.33</f>
        <v>0</v>
      </c>
      <c r="L35" s="5"/>
    </row>
    <row r="36" spans="1:12" customHeight="1" ht="105" outlineLevel="4">
      <c r="A36" s="1"/>
      <c r="B36" s="1">
        <v>885005</v>
      </c>
      <c r="C36" s="1" t="s">
        <v>133</v>
      </c>
      <c r="D36" s="1" t="s">
        <v>134</v>
      </c>
      <c r="E36" s="2" t="s">
        <v>135</v>
      </c>
      <c r="F36" s="2" t="s">
        <v>132</v>
      </c>
      <c r="G36" s="2" t="s">
        <v>17</v>
      </c>
      <c r="H36" s="2">
        <v>0</v>
      </c>
      <c r="I36" s="1">
        <v>0</v>
      </c>
      <c r="J36" s="3" t="s">
        <v>19</v>
      </c>
      <c r="K36" s="2" t="str">
        <f>J36*556.33</f>
        <v>0</v>
      </c>
      <c r="L36" s="5"/>
    </row>
    <row r="37" spans="1:12" customHeight="1" ht="105" outlineLevel="4">
      <c r="A37" s="1"/>
      <c r="B37" s="1">
        <v>885030</v>
      </c>
      <c r="C37" s="1" t="s">
        <v>136</v>
      </c>
      <c r="D37" s="1" t="s">
        <v>137</v>
      </c>
      <c r="E37" s="2" t="s">
        <v>138</v>
      </c>
      <c r="F37" s="2" t="s">
        <v>102</v>
      </c>
      <c r="G37" s="2">
        <v>8</v>
      </c>
      <c r="H37" s="2">
        <v>0</v>
      </c>
      <c r="I37" s="1">
        <v>0</v>
      </c>
      <c r="J37" s="3" t="s">
        <v>19</v>
      </c>
      <c r="K37" s="2" t="str">
        <f>J37*401.63</f>
        <v>0</v>
      </c>
      <c r="L37" s="5"/>
    </row>
    <row r="38" spans="1:12" customHeight="1" ht="105" outlineLevel="4">
      <c r="A38" s="1"/>
      <c r="B38" s="1">
        <v>885031</v>
      </c>
      <c r="C38" s="1" t="s">
        <v>139</v>
      </c>
      <c r="D38" s="1" t="s">
        <v>140</v>
      </c>
      <c r="E38" s="2" t="s">
        <v>141</v>
      </c>
      <c r="F38" s="2" t="s">
        <v>142</v>
      </c>
      <c r="G38" s="2">
        <v>1</v>
      </c>
      <c r="H38" s="2">
        <v>0</v>
      </c>
      <c r="I38" s="1" t="s">
        <v>17</v>
      </c>
      <c r="J38" s="3" t="s">
        <v>19</v>
      </c>
      <c r="K38" s="2" t="str">
        <f>J38*461.13</f>
        <v>0</v>
      </c>
      <c r="L38" s="5"/>
    </row>
    <row r="39" spans="1:12" customHeight="1" ht="105" outlineLevel="4">
      <c r="A39" s="1"/>
      <c r="B39" s="1">
        <v>885032</v>
      </c>
      <c r="C39" s="1" t="s">
        <v>143</v>
      </c>
      <c r="D39" s="1" t="s">
        <v>144</v>
      </c>
      <c r="E39" s="2" t="s">
        <v>145</v>
      </c>
      <c r="F39" s="2" t="s">
        <v>142</v>
      </c>
      <c r="G39" s="2">
        <v>2</v>
      </c>
      <c r="H39" s="2">
        <v>0</v>
      </c>
      <c r="I39" s="1">
        <v>0</v>
      </c>
      <c r="J39" s="3" t="s">
        <v>19</v>
      </c>
      <c r="K39" s="2" t="str">
        <f>J39*461.13</f>
        <v>0</v>
      </c>
      <c r="L39" s="5"/>
    </row>
    <row r="40" spans="1:12" customHeight="1" ht="105" outlineLevel="4">
      <c r="A40" s="1"/>
      <c r="B40" s="1">
        <v>885033</v>
      </c>
      <c r="C40" s="1" t="s">
        <v>146</v>
      </c>
      <c r="D40" s="1" t="s">
        <v>147</v>
      </c>
      <c r="E40" s="2" t="s">
        <v>148</v>
      </c>
      <c r="F40" s="2" t="s">
        <v>142</v>
      </c>
      <c r="G40" s="2">
        <v>1</v>
      </c>
      <c r="H40" s="2">
        <v>0</v>
      </c>
      <c r="I40" s="1">
        <v>10</v>
      </c>
      <c r="J40" s="3" t="s">
        <v>19</v>
      </c>
      <c r="K40" s="2" t="str">
        <f>J40*461.13</f>
        <v>0</v>
      </c>
      <c r="L40" s="5"/>
    </row>
    <row r="41" spans="1:12" customHeight="1" ht="105" outlineLevel="4">
      <c r="A41" s="1"/>
      <c r="B41" s="1">
        <v>885837</v>
      </c>
      <c r="C41" s="1" t="s">
        <v>149</v>
      </c>
      <c r="D41" s="1" t="s">
        <v>150</v>
      </c>
      <c r="E41" s="2" t="s">
        <v>151</v>
      </c>
      <c r="F41" s="2" t="s">
        <v>152</v>
      </c>
      <c r="G41" s="2">
        <v>0</v>
      </c>
      <c r="H41" s="2">
        <v>0</v>
      </c>
      <c r="I41" s="1">
        <v>0</v>
      </c>
      <c r="J41" s="3" t="s">
        <v>19</v>
      </c>
      <c r="K41" s="2" t="str">
        <f>J41*962.41</f>
        <v>0</v>
      </c>
      <c r="L41" s="5"/>
    </row>
    <row r="42" spans="1:12" outlineLevel="2">
      <c r="A42" s="8" t="s">
        <v>153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5"/>
    </row>
    <row r="43" spans="1:12" customHeight="1" ht="105" outlineLevel="4">
      <c r="A43" s="1"/>
      <c r="B43" s="1">
        <v>836234</v>
      </c>
      <c r="C43" s="1" t="s">
        <v>154</v>
      </c>
      <c r="D43" s="1" t="s">
        <v>155</v>
      </c>
      <c r="E43" s="2" t="s">
        <v>156</v>
      </c>
      <c r="F43" s="2" t="s">
        <v>157</v>
      </c>
      <c r="G43" s="2">
        <v>0</v>
      </c>
      <c r="H43" s="2">
        <v>0</v>
      </c>
      <c r="I43" s="1">
        <v>0</v>
      </c>
      <c r="J43" s="3" t="s">
        <v>19</v>
      </c>
      <c r="K43" s="2" t="str">
        <f>J43*2873.00</f>
        <v>0</v>
      </c>
      <c r="L43" s="5"/>
    </row>
    <row r="44" spans="1:12" customHeight="1" ht="105" outlineLevel="4">
      <c r="A44" s="1"/>
      <c r="B44" s="1">
        <v>836235</v>
      </c>
      <c r="C44" s="1" t="s">
        <v>158</v>
      </c>
      <c r="D44" s="1" t="s">
        <v>159</v>
      </c>
      <c r="E44" s="2" t="s">
        <v>160</v>
      </c>
      <c r="F44" s="2" t="s">
        <v>161</v>
      </c>
      <c r="G44" s="2">
        <v>0</v>
      </c>
      <c r="H44" s="2">
        <v>0</v>
      </c>
      <c r="I44" s="1">
        <v>0</v>
      </c>
      <c r="J44" s="3" t="s">
        <v>19</v>
      </c>
      <c r="K44" s="2" t="str">
        <f>J44*3970.00</f>
        <v>0</v>
      </c>
      <c r="L44" s="5"/>
    </row>
    <row r="45" spans="1:12" customHeight="1" ht="105" outlineLevel="4">
      <c r="A45" s="1"/>
      <c r="B45" s="1">
        <v>836236</v>
      </c>
      <c r="C45" s="1" t="s">
        <v>162</v>
      </c>
      <c r="D45" s="1" t="s">
        <v>163</v>
      </c>
      <c r="E45" s="2" t="s">
        <v>164</v>
      </c>
      <c r="F45" s="2" t="s">
        <v>165</v>
      </c>
      <c r="G45" s="2">
        <v>0</v>
      </c>
      <c r="H45" s="2">
        <v>0</v>
      </c>
      <c r="I45" s="1">
        <v>0</v>
      </c>
      <c r="J45" s="3" t="s">
        <v>19</v>
      </c>
      <c r="K45" s="2" t="str">
        <f>J45*5207.00</f>
        <v>0</v>
      </c>
      <c r="L45" s="5"/>
    </row>
    <row r="46" spans="1:12" customHeight="1" ht="105" outlineLevel="4">
      <c r="A46" s="1"/>
      <c r="B46" s="1">
        <v>836237</v>
      </c>
      <c r="C46" s="1" t="s">
        <v>166</v>
      </c>
      <c r="D46" s="1" t="s">
        <v>167</v>
      </c>
      <c r="E46" s="2" t="s">
        <v>168</v>
      </c>
      <c r="F46" s="2" t="s">
        <v>169</v>
      </c>
      <c r="G46" s="2">
        <v>3</v>
      </c>
      <c r="H46" s="2" t="s">
        <v>17</v>
      </c>
      <c r="I46" s="1">
        <v>0</v>
      </c>
      <c r="J46" s="3" t="s">
        <v>19</v>
      </c>
      <c r="K46" s="2" t="str">
        <f>J46*8523.00</f>
        <v>0</v>
      </c>
      <c r="L46" s="5"/>
    </row>
    <row r="47" spans="1:12" customHeight="1" ht="105" outlineLevel="4">
      <c r="A47" s="1"/>
      <c r="B47" s="1">
        <v>836238</v>
      </c>
      <c r="C47" s="1" t="s">
        <v>170</v>
      </c>
      <c r="D47" s="1" t="s">
        <v>171</v>
      </c>
      <c r="E47" s="2" t="s">
        <v>172</v>
      </c>
      <c r="F47" s="2" t="s">
        <v>173</v>
      </c>
      <c r="G47" s="2">
        <v>3</v>
      </c>
      <c r="H47" s="2">
        <v>0</v>
      </c>
      <c r="I47" s="1">
        <v>0</v>
      </c>
      <c r="J47" s="3" t="s">
        <v>19</v>
      </c>
      <c r="K47" s="2" t="str">
        <f>J47*11881.00</f>
        <v>0</v>
      </c>
      <c r="L47" s="5"/>
    </row>
    <row r="48" spans="1:12" customHeight="1" ht="105" outlineLevel="4">
      <c r="A48" s="1"/>
      <c r="B48" s="1">
        <v>836239</v>
      </c>
      <c r="C48" s="1" t="s">
        <v>174</v>
      </c>
      <c r="D48" s="1" t="s">
        <v>175</v>
      </c>
      <c r="E48" s="2" t="s">
        <v>176</v>
      </c>
      <c r="F48" s="2" t="s">
        <v>177</v>
      </c>
      <c r="G48" s="2">
        <v>1</v>
      </c>
      <c r="H48" s="2">
        <v>0</v>
      </c>
      <c r="I48" s="1">
        <v>0</v>
      </c>
      <c r="J48" s="3" t="s">
        <v>19</v>
      </c>
      <c r="K48" s="2" t="str">
        <f>J48*16749.00</f>
        <v>0</v>
      </c>
      <c r="L48" s="5"/>
    </row>
    <row r="49" spans="1:12" customHeight="1" ht="105" outlineLevel="4">
      <c r="A49" s="1"/>
      <c r="B49" s="1">
        <v>836240</v>
      </c>
      <c r="C49" s="1" t="s">
        <v>178</v>
      </c>
      <c r="D49" s="1" t="s">
        <v>179</v>
      </c>
      <c r="E49" s="2" t="s">
        <v>180</v>
      </c>
      <c r="F49" s="2" t="s">
        <v>181</v>
      </c>
      <c r="G49" s="2">
        <v>0</v>
      </c>
      <c r="H49" s="2">
        <v>0</v>
      </c>
      <c r="I49" s="1">
        <v>0</v>
      </c>
      <c r="J49" s="3" t="s">
        <v>19</v>
      </c>
      <c r="K49" s="2" t="str">
        <f>J49*44226.00</f>
        <v>0</v>
      </c>
      <c r="L49" s="5"/>
    </row>
    <row r="50" spans="1:12" customHeight="1" ht="105" outlineLevel="4">
      <c r="A50" s="1"/>
      <c r="B50" s="1">
        <v>836241</v>
      </c>
      <c r="C50" s="1" t="s">
        <v>182</v>
      </c>
      <c r="D50" s="1" t="s">
        <v>183</v>
      </c>
      <c r="E50" s="2" t="s">
        <v>184</v>
      </c>
      <c r="F50" s="2" t="s">
        <v>185</v>
      </c>
      <c r="G50" s="2">
        <v>0</v>
      </c>
      <c r="H50" s="2">
        <v>0</v>
      </c>
      <c r="I50" s="1">
        <v>0</v>
      </c>
      <c r="J50" s="3" t="s">
        <v>19</v>
      </c>
      <c r="K50" s="2" t="str">
        <f>J50*56547.00</f>
        <v>0</v>
      </c>
      <c r="L50" s="5"/>
    </row>
    <row r="51" spans="1:12" outlineLevel="2">
      <c r="A51" s="8" t="s">
        <v>186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5"/>
    </row>
    <row r="52" spans="1:12" customHeight="1" ht="105" outlineLevel="4">
      <c r="A52" s="1"/>
      <c r="B52" s="1">
        <v>837040</v>
      </c>
      <c r="C52" s="1" t="s">
        <v>187</v>
      </c>
      <c r="D52" s="1" t="s">
        <v>188</v>
      </c>
      <c r="E52" s="2" t="s">
        <v>189</v>
      </c>
      <c r="F52" s="2" t="s">
        <v>190</v>
      </c>
      <c r="G52" s="2" t="s">
        <v>17</v>
      </c>
      <c r="H52" s="2">
        <v>0</v>
      </c>
      <c r="I52" s="1">
        <v>0</v>
      </c>
      <c r="J52" s="3" t="s">
        <v>19</v>
      </c>
      <c r="K52" s="2" t="str">
        <f>J52*317.42</f>
        <v>0</v>
      </c>
      <c r="L52" s="5"/>
    </row>
    <row r="53" spans="1:12" customHeight="1" ht="105" outlineLevel="4">
      <c r="A53" s="1"/>
      <c r="B53" s="1">
        <v>837041</v>
      </c>
      <c r="C53" s="1" t="s">
        <v>191</v>
      </c>
      <c r="D53" s="1" t="s">
        <v>192</v>
      </c>
      <c r="E53" s="2" t="s">
        <v>193</v>
      </c>
      <c r="F53" s="2" t="s">
        <v>194</v>
      </c>
      <c r="G53" s="2" t="s">
        <v>17</v>
      </c>
      <c r="H53" s="2">
        <v>0</v>
      </c>
      <c r="I53" s="1">
        <v>0</v>
      </c>
      <c r="J53" s="3" t="s">
        <v>19</v>
      </c>
      <c r="K53" s="2" t="str">
        <f>J53*309.61</f>
        <v>0</v>
      </c>
      <c r="L53" s="5"/>
    </row>
    <row r="54" spans="1:12" customHeight="1" ht="105" outlineLevel="4">
      <c r="A54" s="1"/>
      <c r="B54" s="1">
        <v>837042</v>
      </c>
      <c r="C54" s="1" t="s">
        <v>195</v>
      </c>
      <c r="D54" s="1" t="s">
        <v>196</v>
      </c>
      <c r="E54" s="2" t="s">
        <v>197</v>
      </c>
      <c r="F54" s="2" t="s">
        <v>190</v>
      </c>
      <c r="G54" s="2" t="s">
        <v>41</v>
      </c>
      <c r="H54" s="2">
        <v>0</v>
      </c>
      <c r="I54" s="1">
        <v>0</v>
      </c>
      <c r="J54" s="3" t="s">
        <v>19</v>
      </c>
      <c r="K54" s="2" t="str">
        <f>J54*317.42</f>
        <v>0</v>
      </c>
      <c r="L54" s="5"/>
    </row>
    <row r="55" spans="1:12" customHeight="1" ht="105" outlineLevel="4">
      <c r="A55" s="1"/>
      <c r="B55" s="1">
        <v>837043</v>
      </c>
      <c r="C55" s="1" t="s">
        <v>198</v>
      </c>
      <c r="D55" s="1" t="s">
        <v>199</v>
      </c>
      <c r="E55" s="2" t="s">
        <v>200</v>
      </c>
      <c r="F55" s="2" t="s">
        <v>201</v>
      </c>
      <c r="G55" s="2" t="s">
        <v>17</v>
      </c>
      <c r="H55" s="2">
        <v>0</v>
      </c>
      <c r="I55" s="1">
        <v>0</v>
      </c>
      <c r="J55" s="3" t="s">
        <v>19</v>
      </c>
      <c r="K55" s="2" t="str">
        <f>J55*337.26</f>
        <v>0</v>
      </c>
      <c r="L55" s="5"/>
    </row>
    <row r="56" spans="1:12" customHeight="1" ht="105" outlineLevel="4">
      <c r="A56" s="1"/>
      <c r="B56" s="1">
        <v>837044</v>
      </c>
      <c r="C56" s="1" t="s">
        <v>202</v>
      </c>
      <c r="D56" s="1" t="s">
        <v>203</v>
      </c>
      <c r="E56" s="2" t="s">
        <v>204</v>
      </c>
      <c r="F56" s="2" t="s">
        <v>205</v>
      </c>
      <c r="G56" s="2">
        <v>0</v>
      </c>
      <c r="H56" s="2">
        <v>0</v>
      </c>
      <c r="I56" s="1">
        <v>0</v>
      </c>
      <c r="J56" s="3" t="s">
        <v>19</v>
      </c>
      <c r="K56" s="2" t="str">
        <f>J56*290.84</f>
        <v>0</v>
      </c>
      <c r="L56" s="5"/>
    </row>
    <row r="57" spans="1:12" customHeight="1" ht="105" outlineLevel="4">
      <c r="A57" s="1"/>
      <c r="B57" s="1">
        <v>837280</v>
      </c>
      <c r="C57" s="1" t="s">
        <v>206</v>
      </c>
      <c r="D57" s="1" t="s">
        <v>207</v>
      </c>
      <c r="E57" s="2" t="s">
        <v>208</v>
      </c>
      <c r="F57" s="2" t="s">
        <v>194</v>
      </c>
      <c r="G57" s="2" t="s">
        <v>17</v>
      </c>
      <c r="H57" s="2">
        <v>0</v>
      </c>
      <c r="I57" s="1">
        <v>0</v>
      </c>
      <c r="J57" s="3" t="s">
        <v>19</v>
      </c>
      <c r="K57" s="2" t="str">
        <f>J57*309.61</f>
        <v>0</v>
      </c>
      <c r="L57" s="5"/>
    </row>
    <row r="58" spans="1:12" customHeight="1" ht="105" outlineLevel="4">
      <c r="A58" s="1"/>
      <c r="B58" s="1">
        <v>837281</v>
      </c>
      <c r="C58" s="1" t="s">
        <v>209</v>
      </c>
      <c r="D58" s="1" t="s">
        <v>210</v>
      </c>
      <c r="E58" s="2" t="s">
        <v>211</v>
      </c>
      <c r="F58" s="2" t="s">
        <v>190</v>
      </c>
      <c r="G58" s="2" t="s">
        <v>32</v>
      </c>
      <c r="H58" s="2">
        <v>0</v>
      </c>
      <c r="I58" s="1">
        <v>0</v>
      </c>
      <c r="J58" s="3" t="s">
        <v>19</v>
      </c>
      <c r="K58" s="2" t="str">
        <f>J58*317.42</f>
        <v>0</v>
      </c>
      <c r="L58" s="5"/>
    </row>
    <row r="59" spans="1:12" customHeight="1" ht="105" outlineLevel="4">
      <c r="A59" s="1"/>
      <c r="B59" s="1">
        <v>837282</v>
      </c>
      <c r="C59" s="1" t="s">
        <v>212</v>
      </c>
      <c r="D59" s="1" t="s">
        <v>213</v>
      </c>
      <c r="E59" s="2" t="s">
        <v>214</v>
      </c>
      <c r="F59" s="2" t="s">
        <v>190</v>
      </c>
      <c r="G59" s="2" t="s">
        <v>17</v>
      </c>
      <c r="H59" s="2">
        <v>0</v>
      </c>
      <c r="I59" s="1">
        <v>0</v>
      </c>
      <c r="J59" s="3" t="s">
        <v>19</v>
      </c>
      <c r="K59" s="2" t="str">
        <f>J59*317.42</f>
        <v>0</v>
      </c>
      <c r="L59" s="5"/>
    </row>
    <row r="60" spans="1:12" customHeight="1" ht="105" outlineLevel="4">
      <c r="A60" s="1"/>
      <c r="B60" s="1">
        <v>837283</v>
      </c>
      <c r="C60" s="1" t="s">
        <v>215</v>
      </c>
      <c r="D60" s="1" t="s">
        <v>216</v>
      </c>
      <c r="E60" s="2" t="s">
        <v>217</v>
      </c>
      <c r="F60" s="2" t="s">
        <v>201</v>
      </c>
      <c r="G60" s="2">
        <v>0</v>
      </c>
      <c r="H60" s="2">
        <v>0</v>
      </c>
      <c r="I60" s="1">
        <v>0</v>
      </c>
      <c r="J60" s="3" t="s">
        <v>19</v>
      </c>
      <c r="K60" s="2" t="str">
        <f>J60*337.26</f>
        <v>0</v>
      </c>
      <c r="L60" s="5"/>
    </row>
    <row r="61" spans="1:12" outlineLevel="2">
      <c r="A61" s="8" t="s">
        <v>218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5"/>
    </row>
    <row r="62" spans="1:12" customHeight="1" ht="105" outlineLevel="4">
      <c r="A62" s="1"/>
      <c r="B62" s="1">
        <v>883290</v>
      </c>
      <c r="C62" s="1" t="s">
        <v>219</v>
      </c>
      <c r="D62" s="1"/>
      <c r="E62" s="2" t="s">
        <v>220</v>
      </c>
      <c r="F62" s="2" t="s">
        <v>221</v>
      </c>
      <c r="G62" s="2">
        <v>0</v>
      </c>
      <c r="H62" s="2">
        <v>0</v>
      </c>
      <c r="I62" s="1">
        <v>0</v>
      </c>
      <c r="J62" s="3" t="s">
        <v>19</v>
      </c>
      <c r="K62" s="2" t="str">
        <f>J62*217.58</f>
        <v>0</v>
      </c>
      <c r="L62" s="5"/>
    </row>
    <row r="63" spans="1:12" customHeight="1" ht="105" outlineLevel="4">
      <c r="A63" s="1"/>
      <c r="B63" s="1">
        <v>883291</v>
      </c>
      <c r="C63" s="1" t="s">
        <v>222</v>
      </c>
      <c r="D63" s="1"/>
      <c r="E63" s="2" t="s">
        <v>223</v>
      </c>
      <c r="F63" s="2" t="s">
        <v>224</v>
      </c>
      <c r="G63" s="2" t="s">
        <v>41</v>
      </c>
      <c r="H63" s="2">
        <v>0</v>
      </c>
      <c r="I63" s="1">
        <v>0</v>
      </c>
      <c r="J63" s="3" t="s">
        <v>19</v>
      </c>
      <c r="K63" s="2" t="str">
        <f>J63*212.01</f>
        <v>0</v>
      </c>
      <c r="L6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0:K20"/>
    <mergeCell ref="A42:K42"/>
    <mergeCell ref="A51:K51"/>
    <mergeCell ref="A61:K6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2026-03-04T23:04:02+03:00</dcterms:created>
  <dcterms:modified xsi:type="dcterms:W3CDTF">2026-03-04T23:04:02+03:00</dcterms:modified>
  <dc:title>Untitled Spreadsheet</dc:title>
  <dc:description/>
  <dc:subject/>
  <cp:keywords/>
  <cp:category/>
</cp:coreProperties>
</file>