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<sst xmlns="http://schemas.openxmlformats.org/spreadsheetml/2006/main" uniqueCount="242">
  <si>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</si>
  <si>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</si>
  <si>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</si>
  <si>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</si>
  <si>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</si>
  <si>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</si>
  <si>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</si>
  <si>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</si>
  <si>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</si>
  <si>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</si>
  <si>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</si>
  <si>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Клапана балансировочные регулировочные</t>
  </si>
  <si>
    <t>Балансировочные клапана VALTEC</t>
  </si>
  <si>
    <t>VLC-1145001</t>
  </si>
  <si>
    <t>VT.623.G.05</t>
  </si>
  <si>
    <t>Клапан перепускной 3/4" (5 /40шт)</t>
  </si>
  <si>
    <t>0.00 руб.</t>
  </si>
  <si>
    <t>&gt;25</t>
  </si>
  <si>
    <t>шт</t>
  </si>
  <si>
    <t>VLC-1145002</t>
  </si>
  <si>
    <t>VT.054.N.04</t>
  </si>
  <si>
    <t>Клапан балансировочный 1/2" (1 /30шт)</t>
  </si>
  <si>
    <t>1 596.00 руб.</t>
  </si>
  <si>
    <t>&gt;50</t>
  </si>
  <si>
    <t>&gt;100</t>
  </si>
  <si>
    <t>VLC-1145003</t>
  </si>
  <si>
    <t>VT.054.N.05</t>
  </si>
  <si>
    <t>Клапан балансировочный 3/4" (1 /30шт)</t>
  </si>
  <si>
    <t>2 066.00 руб.</t>
  </si>
  <si>
    <t>&gt;500</t>
  </si>
  <si>
    <t>VLC-1145004</t>
  </si>
  <si>
    <t>VT.054.N.06</t>
  </si>
  <si>
    <t>Клапан балансировочный 1" (1 /20шт)</t>
  </si>
  <si>
    <t>2 977.00 руб.</t>
  </si>
  <si>
    <t>VLC-1145005</t>
  </si>
  <si>
    <t>VT.054.N.08</t>
  </si>
  <si>
    <t>Клапан балансировочный 1 1/2" (1 /12шт)</t>
  </si>
  <si>
    <t>6 441.00 руб.</t>
  </si>
  <si>
    <t>&gt;10</t>
  </si>
  <si>
    <t>VLC-1145006</t>
  </si>
  <si>
    <t>VT.054.N.07</t>
  </si>
  <si>
    <t>Клапан балансировочный 1 1/4"</t>
  </si>
  <si>
    <t>3 832.00 руб.</t>
  </si>
  <si>
    <t>VLC-1145007</t>
  </si>
  <si>
    <t>VT.054.NLF.04</t>
  </si>
  <si>
    <t>Клапан балансировочный с пониженной пропускной способностью 1/2" (Kvs 2,8) (1 /30шт)</t>
  </si>
  <si>
    <t>1 684.00 руб.</t>
  </si>
  <si>
    <t>VLC-900131</t>
  </si>
  <si>
    <t>VT.043.G.0401</t>
  </si>
  <si>
    <t>Автоматический регулятор перепада давления регулируемый ½” 5-50 кПа</t>
  </si>
  <si>
    <t>VLC-900132</t>
  </si>
  <si>
    <t>VT.043.G.0501</t>
  </si>
  <si>
    <t>Автоматический регулятор перепада давления регулируемый 3/4” 5-50 кПа</t>
  </si>
  <si>
    <t>VLC-900133</t>
  </si>
  <si>
    <t>VT.043.G.0601</t>
  </si>
  <si>
    <t>Автоматический регулятор перепада давления регулируемый 1” 5-50 кПа</t>
  </si>
  <si>
    <t>VLC-900134</t>
  </si>
  <si>
    <t>VT.043.G.0602</t>
  </si>
  <si>
    <t>Автоматический регулятор перепада давления регулируемый 1” 10-60 кПа</t>
  </si>
  <si>
    <t>VLC-900135</t>
  </si>
  <si>
    <t>VT.043.G.0702</t>
  </si>
  <si>
    <t>Автоматический регулятор перепада давления регулируемый 1 1/4” 10-60 кПа</t>
  </si>
  <si>
    <t>VLC-900136</t>
  </si>
  <si>
    <t>VT.044.G.0420</t>
  </si>
  <si>
    <t>Автоматический регулятор перепада давления фиксированный ½” 20 кПа</t>
  </si>
  <si>
    <t>VLC-900137</t>
  </si>
  <si>
    <t>VT.044.G.0520</t>
  </si>
  <si>
    <t>Автоматический регулятор перепада давления фиксированный 3/4” 20 кПа</t>
  </si>
  <si>
    <t>VLC-900138</t>
  </si>
  <si>
    <t>VT.044.G.0620</t>
  </si>
  <si>
    <t>Автоматический регулятор перепада давления фиксированный 1” 20 кПа</t>
  </si>
  <si>
    <t>VLC-999019</t>
  </si>
  <si>
    <t>VT.054.N.09</t>
  </si>
  <si>
    <t>Клапан балансировочный 2"</t>
  </si>
  <si>
    <t>7 830.00 руб.</t>
  </si>
  <si>
    <t>VLC-999120</t>
  </si>
  <si>
    <t>VT.9154.02800.0405E</t>
  </si>
  <si>
    <t>Ограничитель темп. прям. действ (тип RTL),  прямой, 1/2" нар. X 3/4" евроконус</t>
  </si>
  <si>
    <t>9 048.00 руб.</t>
  </si>
  <si>
    <t>Термостатические смесительные клапана VALTEC</t>
  </si>
  <si>
    <t>VLC-1141001</t>
  </si>
  <si>
    <t>VT.MT10NR</t>
  </si>
  <si>
    <t>Трехходовой термостатический смесительный клапанThermomix 1/2"  (не регул.)</t>
  </si>
  <si>
    <t>11 497.00 руб.</t>
  </si>
  <si>
    <t>VLC-1141002</t>
  </si>
  <si>
    <t>VT.MT10RU</t>
  </si>
  <si>
    <t>Трехходовой термостатический смесительный клапан Thermomix 1/2" (регул)</t>
  </si>
  <si>
    <t>11 434.00 руб.</t>
  </si>
  <si>
    <t>Балансировочные клапана VIEIR</t>
  </si>
  <si>
    <t>STP-310050</t>
  </si>
  <si>
    <t>VRGL13</t>
  </si>
  <si>
    <t>Балансировочный клапан 1/2"  ""ViEiR" (36/1шт)</t>
  </si>
  <si>
    <t>2 470.16 руб.</t>
  </si>
  <si>
    <t>STP-310051</t>
  </si>
  <si>
    <t>VRGL14</t>
  </si>
  <si>
    <t>Балансировочный клапан 3/4"  ""ViEiR" (36/1шт)</t>
  </si>
  <si>
    <t>2 707.32 руб.</t>
  </si>
  <si>
    <t>STP-310052</t>
  </si>
  <si>
    <t>VRGL15</t>
  </si>
  <si>
    <t>Балансировочный клапан 1"  ""ViEiR" (36/1шт)</t>
  </si>
  <si>
    <t>3 358.74 руб.</t>
  </si>
  <si>
    <t>STP-310053</t>
  </si>
  <si>
    <t>VRGL16</t>
  </si>
  <si>
    <t>Балансировочный клапан 11/4"  ""ViEiR" (12/1шт)</t>
  </si>
  <si>
    <t>5 811.96 руб.</t>
  </si>
  <si>
    <t>STP-310054</t>
  </si>
  <si>
    <t>VRGL17</t>
  </si>
  <si>
    <t>Балансировочный клапан 11/2"  ""ViEiR" (12/1шт)</t>
  </si>
  <si>
    <t>7 094.78 руб.</t>
  </si>
  <si>
    <t>VER-001124</t>
  </si>
  <si>
    <t>VRGL18</t>
  </si>
  <si>
    <t>Автоматический  регулятор перепада давления в комплекте со статическим балансировочным клапаном 3/4"</t>
  </si>
  <si>
    <t>6 792.94 руб.</t>
  </si>
  <si>
    <t>VER-001125</t>
  </si>
  <si>
    <t>VRGL19</t>
  </si>
  <si>
    <t>Автоматический  регулятор перепада давления в комплекте со статическим балансировочным клапаном 1" (</t>
  </si>
  <si>
    <t>8 722.56 руб.</t>
  </si>
  <si>
    <t>Регулировочные клапаны VALTEC</t>
  </si>
  <si>
    <t>VLC-1143001</t>
  </si>
  <si>
    <t>VT.040.G.60006</t>
  </si>
  <si>
    <t>Автоматич. регулятор перепада  давл. в компл. с запорно-регулировочным клапаном, 1" 250-600 mBar</t>
  </si>
  <si>
    <t>VLC-1143002</t>
  </si>
  <si>
    <t>VT.040.G.30006</t>
  </si>
  <si>
    <t>Автоматич. регулятор перепада  давл. в компл. с запорно-регулировочным клапаном, 1" 50-300 mBar</t>
  </si>
  <si>
    <t>VLC-1143003</t>
  </si>
  <si>
    <t>VT.040.G.60004</t>
  </si>
  <si>
    <t>Автоматич. регулятор перепада  давл. в компл. с запорно-регулировочным клапаном, 1/2" 250-600 mBar</t>
  </si>
  <si>
    <t>VLC-1143004</t>
  </si>
  <si>
    <t>VT.040.G.30004</t>
  </si>
  <si>
    <t>Автоматич. регулятор перепада  давл. в компл. с запорно-регулировочным клапаном, 1/2" 50-300 mBar</t>
  </si>
  <si>
    <t>VLC-1143005</t>
  </si>
  <si>
    <t>VT.040.G.60005</t>
  </si>
  <si>
    <t>Автоматич. регулятор перепада  давл. в компл. с запорно-регулировочным клапаном, 3/4" 250-600 mBar</t>
  </si>
  <si>
    <t>VLC-1143006</t>
  </si>
  <si>
    <t>VT.040.G.30005</t>
  </si>
  <si>
    <t>Автоматич. регулятор перепада  давл. в компл. с запорно-регулировочным клапаном, 3/4" 50-300 mBar</t>
  </si>
  <si>
    <t>VLC-1143007</t>
  </si>
  <si>
    <t>VT.041.G.30006</t>
  </si>
  <si>
    <t>Автоматический регулятор перепада давления 1" 50-300 mBar</t>
  </si>
  <si>
    <t>VLC-1143008</t>
  </si>
  <si>
    <t>VT.041.G.30004</t>
  </si>
  <si>
    <t>Автоматический регулятор перепада давления 1/2" 50-300 mBar</t>
  </si>
  <si>
    <t>VLC-1143009</t>
  </si>
  <si>
    <t>VT.041.G.30005</t>
  </si>
  <si>
    <t>Автоматический регулятор перепада давления 3/4" 50-300 mBar</t>
  </si>
  <si>
    <t>VLC-1143010</t>
  </si>
  <si>
    <t>VT.PICV.G.06</t>
  </si>
  <si>
    <t>Автоматический стабилизатор расхода регулируемый, динамический, 1  вн.-вн</t>
  </si>
  <si>
    <t>VLC-1143011</t>
  </si>
  <si>
    <t>VT.PICV.G.04</t>
  </si>
  <si>
    <t>Автоматический стабилизатор расхода регулируемый, динамический, 1/2  вн.-вн</t>
  </si>
  <si>
    <t>VLC-1143012</t>
  </si>
  <si>
    <t>VT.PICV.G.05</t>
  </si>
  <si>
    <t>Автоматический стабилизатор расхода регулируемый, динамический, 3/4  вн.-вн</t>
  </si>
  <si>
    <t>VLC-1143013</t>
  </si>
  <si>
    <t>Автоматич.стабилизатор расхода,регулируемый,динамический,корпус 1  вн.-вн (590141)</t>
  </si>
  <si>
    <t>VLC-1143014</t>
  </si>
  <si>
    <t>VT.PICV.G.17</t>
  </si>
  <si>
    <t>Автоматический стабилизатор расхода регулируемый, динамический, 1 1/4 вн.-вн (590068)</t>
  </si>
  <si>
    <t>VLC-1143015</t>
  </si>
  <si>
    <t>VT.042.G.30006</t>
  </si>
  <si>
    <t>Запорно-регулировочный клапан 1"</t>
  </si>
  <si>
    <t>VLC-1143016</t>
  </si>
  <si>
    <t>VT.042.G.30004</t>
  </si>
  <si>
    <t>Запорно-регулировочный клапан 1/2"</t>
  </si>
  <si>
    <t>VLC-1143017</t>
  </si>
  <si>
    <t>VT.042.G.30005</t>
  </si>
  <si>
    <t>Запорно-регулировочный клапан 3/4"</t>
  </si>
  <si>
    <t>VLC-1143018</t>
  </si>
  <si>
    <t>VT.PICC.G.035</t>
  </si>
  <si>
    <t>Картридж с встр.рег.клап для корп. 1/2" или 3/4", 16-200 кПа, 37-575 л/ч, Сер. (590123)</t>
  </si>
  <si>
    <t>VLC-1143019</t>
  </si>
  <si>
    <t>VT.PICC.G.136</t>
  </si>
  <si>
    <t>Картридж с встр.рег.клап. для корп. 1", 16-400 кПа, 865-4630 л/ч, Черн (590125)</t>
  </si>
  <si>
    <t>VLC-1143020</t>
  </si>
  <si>
    <t>VT.PICC.G.036</t>
  </si>
  <si>
    <t>Картридж с встр.рег.клап. для корп. 1/2" или 3/4", 30-400 кПа, 64-1110 л/ч, Черн. (590124)</t>
  </si>
  <si>
    <t>VLC-1143021</t>
  </si>
  <si>
    <t>VT.PICC.G.125</t>
  </si>
  <si>
    <t>Картридж с откр. настр. для корп. 1", 17–400 кПа, 535-5830 л/ч, черн/сер (590122)</t>
  </si>
  <si>
    <t>VLC-1143022</t>
  </si>
  <si>
    <t>VT.PICC.G.022</t>
  </si>
  <si>
    <t>Картридж с открытой настройкой. 17-200 кПа, 276-825 л/ч, Красный</t>
  </si>
  <si>
    <t>VLC-1143023</t>
  </si>
  <si>
    <t>VT.PICC.G.020</t>
  </si>
  <si>
    <t>Картридж с открытой настройкой. 17-210 кПа, 100-412 л/ч, Черный</t>
  </si>
  <si>
    <t>VLC-1143024</t>
  </si>
  <si>
    <t>VT.PICC.G.021</t>
  </si>
  <si>
    <t>Картридж с открытой настройкой. 17-210 кПа, 157-609 л/ч, Зеленый</t>
  </si>
  <si>
    <t>VLC-1143025</t>
  </si>
  <si>
    <t>VT.PICC.G.024</t>
  </si>
  <si>
    <t>Картридж с открытой настройкой. 30-400 кПа, 138-615 л/ч, Черный</t>
  </si>
  <si>
    <t>VLC-1143026</t>
  </si>
  <si>
    <t>VT.PICC.G.025</t>
  </si>
  <si>
    <t>Картридж с открытой настройкой. 30-400 кПа, 238-896 л/ч, Зеленый</t>
  </si>
  <si>
    <t>VLC-1143027</t>
  </si>
  <si>
    <t>VT.PICC.G.023</t>
  </si>
  <si>
    <t>Картридж с открытой настройкой. 30-400 кПа, 406-1270 л/ч, Красный</t>
  </si>
  <si>
    <t>VLC-1143028</t>
  </si>
  <si>
    <t>VT.348.N.04</t>
  </si>
  <si>
    <t>Регулятор температуры прямого действия 1/2"</t>
  </si>
  <si>
    <t>4 020.00 руб.</t>
  </si>
  <si>
    <t>VLC-901068</t>
  </si>
  <si>
    <t>VT.062.NE.0405</t>
  </si>
  <si>
    <t>Клапан запорно-регулирующий с выходом под датчик температуры 1/2"x3/4" Евроконус</t>
  </si>
  <si>
    <t>Балансировочные клапана GAPPO</t>
  </si>
  <si>
    <t>GAP-100990</t>
  </si>
  <si>
    <t>G1430.04</t>
  </si>
  <si>
    <t>Балансировочный клапан 1/2" латунный GAPPO (1/20шт)</t>
  </si>
  <si>
    <t>1 427.83 руб.</t>
  </si>
  <si>
    <t>GAP-100991</t>
  </si>
  <si>
    <t>G1430.05</t>
  </si>
  <si>
    <t>Балансировочный клапан 3/4" латунный GAPPO (1/20шт)</t>
  </si>
  <si>
    <t>1 714.91 руб.</t>
  </si>
  <si>
    <t>GAP-100992</t>
  </si>
  <si>
    <t>G1430.06</t>
  </si>
  <si>
    <t>Балансировочный клапан 1" латунный GAPPO (1/20шт)</t>
  </si>
  <si>
    <t>1 995.92 руб.</t>
  </si>
  <si>
    <t>VER-001671</t>
  </si>
  <si>
    <t>VRGL21-3</t>
  </si>
  <si>
    <t>Статический балансировочный клапан 1/2" (36/1шт)</t>
  </si>
  <si>
    <t>1 821.82 руб.</t>
  </si>
  <si>
    <t>VER-001672</t>
  </si>
  <si>
    <t>VRGL21-4</t>
  </si>
  <si>
    <t>Статический балансировочный клапан 3/4" (36/1шт)</t>
  </si>
  <si>
    <t>1 932.70 руб.</t>
  </si>
  <si>
    <t>VER-001673</t>
  </si>
  <si>
    <t>VRGL21-5</t>
  </si>
  <si>
    <t>Статический балансировочный клапан 1" (36/1шт)</t>
  </si>
  <si>
    <t>2 491.72 руб.</t>
  </si>
  <si>
    <t>VER-001674</t>
  </si>
  <si>
    <t>VRGL21-6</t>
  </si>
  <si>
    <t>Статический балансировочный клапан 1 1/4" (12/1шт)</t>
  </si>
  <si>
    <t>3 546.62 руб.</t>
  </si>
  <si>
    <t>VER-001675</t>
  </si>
  <si>
    <t>VRGL21-7</t>
  </si>
  <si>
    <t>Статический балансировочный клапан 1 1/2" (12/1шт)</t>
  </si>
  <si>
    <t>4 787.86 руб.</t>
  </si>
  <si>
    <t>VER-001676</t>
  </si>
  <si>
    <t>VRGL21-8</t>
  </si>
  <si>
    <t>Статический балансировочный клапан 2 1/4" (12/1шт)</t>
  </si>
  <si>
    <t>6 849.92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</si>
</sst>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f0e_86a6_11e9_8101_003048fd731b_189eceec_a59f_11ee_a526_047c1617b1431.jpeg"/><Relationship Id="rId2" Type="http://schemas.openxmlformats.org/officeDocument/2006/relationships/image" Target="../media/27dd1f12_86a6_11e9_8101_003048fd731b_189ecef0_a59f_11ee_a526_047c1617b1432.jpeg"/><Relationship Id="rId3" Type="http://schemas.openxmlformats.org/officeDocument/2006/relationships/image" Target="../media/27dd1f15_86a6_11e9_8101_003048fd731b_189ecef4_a59f_11ee_a526_047c1617b1433.jpeg"/><Relationship Id="rId4" Type="http://schemas.openxmlformats.org/officeDocument/2006/relationships/image" Target="../media/27dd1f18_86a6_11e9_8101_003048fd731b_189ecef8_a59f_11ee_a526_047c1617b1434.jpeg"/><Relationship Id="rId5" Type="http://schemas.openxmlformats.org/officeDocument/2006/relationships/image" Target="../media/27dd1f1b_86a6_11e9_8101_003048fd731b_189ecefc_a59f_11ee_a526_047c1617b1435.jpeg"/><Relationship Id="rId6" Type="http://schemas.openxmlformats.org/officeDocument/2006/relationships/image" Target="../media/27dd1f1e_86a6_11e9_8101_003048fd731b_189ecf00_a59f_11ee_a526_047c1617b1436.jpeg"/><Relationship Id="rId7" Type="http://schemas.openxmlformats.org/officeDocument/2006/relationships/image" Target="../media/27dd1f20_86a6_11e9_8101_003048fd731b_189ecf04_a59f_11ee_a526_047c1617b1437.jpeg"/><Relationship Id="rId8" Type="http://schemas.openxmlformats.org/officeDocument/2006/relationships/image" Target="../media/662b1556_3466_11eb_81f3_003048fd731b_189ecf08_a59f_11ee_a526_047c1617b1438.jpeg"/><Relationship Id="rId9" Type="http://schemas.openxmlformats.org/officeDocument/2006/relationships/image" Target="../media/662b1558_3466_11eb_81f3_003048fd731b_189ecf0c_a59f_11ee_a526_047c1617b1439.jpeg"/><Relationship Id="rId10" Type="http://schemas.openxmlformats.org/officeDocument/2006/relationships/image" Target="../media/662b155a_3466_11eb_81f3_003048fd731b_189ecf10_a59f_11ee_a526_047c1617b14310.jpeg"/><Relationship Id="rId11" Type="http://schemas.openxmlformats.org/officeDocument/2006/relationships/image" Target="../media/662b155c_3466_11eb_81f3_003048fd731b_189ecf14_a59f_11ee_a526_047c1617b14311.jpeg"/><Relationship Id="rId12" Type="http://schemas.openxmlformats.org/officeDocument/2006/relationships/image" Target="../media/662b155e_3466_11eb_81f3_003048fd731b_189ecf18_a59f_11ee_a526_047c1617b14312.jpeg"/><Relationship Id="rId13" Type="http://schemas.openxmlformats.org/officeDocument/2006/relationships/image" Target="../media/662b1560_3466_11eb_81f3_003048fd731b_189ecf1c_a59f_11ee_a526_047c1617b14313.jpeg"/><Relationship Id="rId14" Type="http://schemas.openxmlformats.org/officeDocument/2006/relationships/image" Target="../media/662b1562_3466_11eb_81f3_003048fd731b_189ecf20_a59f_11ee_a526_047c1617b14314.jpeg"/><Relationship Id="rId15" Type="http://schemas.openxmlformats.org/officeDocument/2006/relationships/image" Target="../media/662b1564_3466_11eb_81f3_003048fd731b_189ecf24_a59f_11ee_a526_047c1617b14315.jpeg"/><Relationship Id="rId16" Type="http://schemas.openxmlformats.org/officeDocument/2006/relationships/image" Target="../media/3a76c3cd_0b65_11ec_831e_003048fd731b_189ecf28_a59f_11ee_a526_047c1617b14316.jpeg"/><Relationship Id="rId17" Type="http://schemas.openxmlformats.org/officeDocument/2006/relationships/image" Target="../media/65637da2_0b65_11ec_831e_003048fd731b_189ecf2c_a59f_11ee_a526_047c1617b14317.jpeg"/><Relationship Id="rId18" Type="http://schemas.openxmlformats.org/officeDocument/2006/relationships/image" Target="../media/27dd1ec1_86a6_11e9_8101_003048fd731b_189ece9c_a59f_11ee_a526_047c1617b14318.jpeg"/><Relationship Id="rId19" Type="http://schemas.openxmlformats.org/officeDocument/2006/relationships/image" Target="../media/27dd1ec4_86a6_11e9_8101_003048fd731b_189ecea0_a59f_11ee_a526_047c1617b14319.jpeg"/><Relationship Id="rId20" Type="http://schemas.openxmlformats.org/officeDocument/2006/relationships/image" Target="../media/19176362_f3c8_11eb_82ff_003048fd731b_189ecf30_a59f_11ee_a526_047c1617b14320.jpeg"/><Relationship Id="rId21" Type="http://schemas.openxmlformats.org/officeDocument/2006/relationships/image" Target="../media/19176364_f3c8_11eb_82ff_003048fd731b_189ecf33_a59f_11ee_a526_047c1617b14321.jpeg"/><Relationship Id="rId22" Type="http://schemas.openxmlformats.org/officeDocument/2006/relationships/image" Target="../media/19176366_f3c8_11eb_82ff_003048fd731b_189ecf36_a59f_11ee_a526_047c1617b14322.jpeg"/><Relationship Id="rId23" Type="http://schemas.openxmlformats.org/officeDocument/2006/relationships/image" Target="../media/19176368_f3c8_11eb_82ff_003048fd731b_189ecf39_a59f_11ee_a526_047c1617b14323.jpeg"/><Relationship Id="rId24" Type="http://schemas.openxmlformats.org/officeDocument/2006/relationships/image" Target="../media/1917636a_f3c8_11eb_82ff_003048fd731b_189ecf3c_a59f_11ee_a526_047c1617b14324.jpeg"/><Relationship Id="rId25" Type="http://schemas.openxmlformats.org/officeDocument/2006/relationships/image" Target="../media/fa083c15_526f_11ef_a60b_047c1617b143_14e1e1fc_f93d_11ef_a6ea_047c1617b14325.jpeg"/><Relationship Id="rId26" Type="http://schemas.openxmlformats.org/officeDocument/2006/relationships/image" Target="../media/fa083c17_526f_11ef_a60b_047c1617b143_14e1e1fd_f93d_11ef_a6ea_047c1617b14326.jpeg"/><Relationship Id="rId27" Type="http://schemas.openxmlformats.org/officeDocument/2006/relationships/image" Target="../media/27dd1ec8_86a6_11e9_8101_003048fd731b_189ecea4_a59f_11ee_a526_047c1617b14327.jpeg"/><Relationship Id="rId28" Type="http://schemas.openxmlformats.org/officeDocument/2006/relationships/image" Target="../media/27dd1eca_86a6_11e9_8101_003048fd731b_189ecea8_a59f_11ee_a526_047c1617b14328.jpeg"/><Relationship Id="rId29" Type="http://schemas.openxmlformats.org/officeDocument/2006/relationships/image" Target="../media/27dd1ecc_86a6_11e9_8101_003048fd731b_189eceac_a59f_11ee_a526_047c1617b14329.jpeg"/><Relationship Id="rId30" Type="http://schemas.openxmlformats.org/officeDocument/2006/relationships/image" Target="../media/27dd1ece_86a6_11e9_8101_003048fd731b_189eceb0_a59f_11ee_a526_047c1617b14330.jpeg"/><Relationship Id="rId31" Type="http://schemas.openxmlformats.org/officeDocument/2006/relationships/image" Target="../media/27dd1ed0_86a6_11e9_8101_003048fd731b_189eceb4_a59f_11ee_a526_047c1617b14331.jpeg"/><Relationship Id="rId32" Type="http://schemas.openxmlformats.org/officeDocument/2006/relationships/image" Target="../media/27dd1ed2_86a6_11e9_8101_003048fd731b_189eceb8_a59f_11ee_a526_047c1617b14332.jpeg"/><Relationship Id="rId33" Type="http://schemas.openxmlformats.org/officeDocument/2006/relationships/image" Target="../media/27dd1ed4_86a6_11e9_8101_003048fd731b_189ecebc_a59f_11ee_a526_047c1617b14333.jpeg"/><Relationship Id="rId34" Type="http://schemas.openxmlformats.org/officeDocument/2006/relationships/image" Target="../media/27dd1ed6_86a6_11e9_8101_003048fd731b_189ecec0_a59f_11ee_a526_047c1617b14334.jpeg"/><Relationship Id="rId35" Type="http://schemas.openxmlformats.org/officeDocument/2006/relationships/image" Target="../media/27dd1ed8_86a6_11e9_8101_003048fd731b_189ecec4_a59f_11ee_a526_047c1617b14335.jpeg"/><Relationship Id="rId36" Type="http://schemas.openxmlformats.org/officeDocument/2006/relationships/image" Target="../media/27dd1eda_86a6_11e9_8101_003048fd731b_189ecec8_a59f_11ee_a526_047c1617b14336.jpeg"/><Relationship Id="rId37" Type="http://schemas.openxmlformats.org/officeDocument/2006/relationships/image" Target="../media/27dd1ede_86a6_11e9_8101_003048fd731b_189ececc_a59f_11ee_a526_047c1617b14337.jpeg"/><Relationship Id="rId38" Type="http://schemas.openxmlformats.org/officeDocument/2006/relationships/image" Target="../media/27dd1ee2_86a6_11e9_8101_003048fd731b_189eced0_a59f_11ee_a526_047c1617b14338.jpeg"/><Relationship Id="rId39" Type="http://schemas.openxmlformats.org/officeDocument/2006/relationships/image" Target="../media/27dd1ee6_86a6_11e9_8101_003048fd731b_189eced4_a59f_11ee_a526_047c1617b14339.jpeg"/><Relationship Id="rId40" Type="http://schemas.openxmlformats.org/officeDocument/2006/relationships/image" Target="../media/27dd1ee8_86a6_11e9_8101_003048fd731b_189eced8_a59f_11ee_a526_047c1617b14340.jpeg"/><Relationship Id="rId41" Type="http://schemas.openxmlformats.org/officeDocument/2006/relationships/image" Target="../media/27dd1eea_86a6_11e9_8101_003048fd731b_189ecedc_a59f_11ee_a526_047c1617b14341.jpeg"/><Relationship Id="rId42" Type="http://schemas.openxmlformats.org/officeDocument/2006/relationships/image" Target="../media/27dd1eec_86a6_11e9_8101_003048fd731b_189ecee0_a59f_11ee_a526_047c1617b14342.jpeg"/><Relationship Id="rId43" Type="http://schemas.openxmlformats.org/officeDocument/2006/relationships/image" Target="../media/27dd1eee_86a6_11e9_8101_003048fd731b_189ecee4_a59f_11ee_a526_047c1617b14343.jpeg"/><Relationship Id="rId44" Type="http://schemas.openxmlformats.org/officeDocument/2006/relationships/image" Target="../media/27dd1ef0_86a6_11e9_8101_003048fd731b_634a4356_f953_11e9_810b_003048fd731b44.jpeg"/><Relationship Id="rId45" Type="http://schemas.openxmlformats.org/officeDocument/2006/relationships/image" Target="../media/27dd1ef2_86a6_11e9_8101_003048fd731b_634a4357_f953_11e9_810b_003048fd731b45.jpeg"/><Relationship Id="rId46" Type="http://schemas.openxmlformats.org/officeDocument/2006/relationships/image" Target="../media/27dd1ef4_86a6_11e9_8101_003048fd731b_634a4358_f953_11e9_810b_003048fd731b46.jpeg"/><Relationship Id="rId47" Type="http://schemas.openxmlformats.org/officeDocument/2006/relationships/image" Target="../media/27dd1ef6_86a6_11e9_8101_003048fd731b_634a4359_f953_11e9_810b_003048fd731b47.jpeg"/><Relationship Id="rId48" Type="http://schemas.openxmlformats.org/officeDocument/2006/relationships/image" Target="../media/27dd1ef8_86a6_11e9_8101_003048fd731b_634a435a_f953_11e9_810b_003048fd731b48.jpeg"/><Relationship Id="rId49" Type="http://schemas.openxmlformats.org/officeDocument/2006/relationships/image" Target="../media/27dd1efa_86a6_11e9_8101_003048fd731b_634a435b_f953_11e9_810b_003048fd731b49.jpeg"/><Relationship Id="rId50" Type="http://schemas.openxmlformats.org/officeDocument/2006/relationships/image" Target="../media/27dd1efe_86a6_11e9_8101_003048fd731b_634a435c_f953_11e9_810b_003048fd731b50.jpeg"/><Relationship Id="rId51" Type="http://schemas.openxmlformats.org/officeDocument/2006/relationships/image" Target="../media/27dd1f02_86a6_11e9_8101_003048fd731b_634a435d_f953_11e9_810b_003048fd731b51.jpeg"/><Relationship Id="rId52" Type="http://schemas.openxmlformats.org/officeDocument/2006/relationships/image" Target="../media/27dd1f04_86a6_11e9_8101_003048fd731b_634a435e_f953_11e9_810b_003048fd731b52.jpeg"/><Relationship Id="rId53" Type="http://schemas.openxmlformats.org/officeDocument/2006/relationships/image" Target="../media/27dd1f08_86a6_11e9_8101_003048fd731b_634a435f_f953_11e9_810b_003048fd731b53.jpeg"/><Relationship Id="rId54" Type="http://schemas.openxmlformats.org/officeDocument/2006/relationships/image" Target="../media/27dd1f0a_86a6_11e9_8101_003048fd731b_189ecee8_a59f_11ee_a526_047c1617b14354.jpeg"/><Relationship Id="rId55" Type="http://schemas.openxmlformats.org/officeDocument/2006/relationships/image" Target="../media/9bfb1061_78e1_11f0_a79f_047c1617b143_85576919_7c1e_11f0_a7a3_047c1617b14355.jpeg"/><Relationship Id="rId56" Type="http://schemas.openxmlformats.org/officeDocument/2006/relationships/image" Target="../media/211804ad_ce2b_11f0_a80d_047c1617b143_ab7d8fd5_d05b_11f0_a810_047c1617b14356.jpeg"/><Relationship Id="rId57" Type="http://schemas.openxmlformats.org/officeDocument/2006/relationships/image" Target="../media/211804af_ce2b_11f0_a80d_047c1617b143_ab7d8fd6_d05b_11f0_a810_047c1617b14357.jpeg"/><Relationship Id="rId58" Type="http://schemas.openxmlformats.org/officeDocument/2006/relationships/image" Target="../media/211804b1_ce2b_11f0_a80d_047c1617b143_ab7d8fd7_d05b_11f0_a810_047c1617b14358.jpeg"/><Relationship Id="rId59" Type="http://schemas.openxmlformats.org/officeDocument/2006/relationships/image" Target="../media/99986ee9_96f7_11f0_a7c5_047c1617b143_cc52d9f2_c375_11f0_a800_047c1617b14359.jpeg"/><Relationship Id="rId60" Type="http://schemas.openxmlformats.org/officeDocument/2006/relationships/image" Target="../media/99986eeb_96f7_11f0_a7c5_047c1617b143_cc52d9f6_c375_11f0_a800_047c1617b14360.jpeg"/><Relationship Id="rId61" Type="http://schemas.openxmlformats.org/officeDocument/2006/relationships/image" Target="../media/99986eed_96f7_11f0_a7c5_047c1617b143_cc52d9f0_c375_11f0_a800_047c1617b14361.jpeg"/><Relationship Id="rId62" Type="http://schemas.openxmlformats.org/officeDocument/2006/relationships/image" Target="../media/99986eef_96f7_11f0_a7c5_047c1617b143_cc52d9ee_c375_11f0_a800_047c1617b14362.jpeg"/><Relationship Id="rId63" Type="http://schemas.openxmlformats.org/officeDocument/2006/relationships/image" Target="../media/99986ef1_96f7_11f0_a7c5_047c1617b143_cc52d9ec_c375_11f0_a800_047c1617b14363.jpeg"/><Relationship Id="rId64" Type="http://schemas.openxmlformats.org/officeDocument/2006/relationships/image" Target="../media/99986ef3_96f7_11f0_a7c5_047c1617b143_cc52d9f4_c375_11f0_a800_047c1617b143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6" name="Image_64" descr="Image_6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821448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 t="s">
        <v>17</v>
      </c>
      <c r="I5" s="1">
        <v>0</v>
      </c>
      <c r="J5" s="3" t="s">
        <v>18</v>
      </c>
      <c r="K5" s="2" t="str">
        <f>J5*0.00</f>
        <v>0</v>
      </c>
      <c r="L5" s="5"/>
    </row>
    <row r="6" spans="1:12" customHeight="1" ht="105" outlineLevel="4">
      <c r="A6" s="1"/>
      <c r="B6" s="1">
        <v>821449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18</v>
      </c>
      <c r="K6" s="2" t="str">
        <f>J6*1596.00</f>
        <v>0</v>
      </c>
      <c r="L6" s="5"/>
    </row>
    <row r="7" spans="1:12" customHeight="1" ht="105" outlineLevel="4">
      <c r="A7" s="1"/>
      <c r="B7" s="1">
        <v>821450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23</v>
      </c>
      <c r="H7" s="2" t="s">
        <v>29</v>
      </c>
      <c r="I7" s="1">
        <v>0</v>
      </c>
      <c r="J7" s="3" t="s">
        <v>18</v>
      </c>
      <c r="K7" s="2" t="str">
        <f>J7*2066.00</f>
        <v>0</v>
      </c>
      <c r="L7" s="5"/>
    </row>
    <row r="8" spans="1:12" customHeight="1" ht="105" outlineLevel="4">
      <c r="A8" s="1"/>
      <c r="B8" s="1">
        <v>821451</v>
      </c>
      <c r="C8" s="1" t="s">
        <v>30</v>
      </c>
      <c r="D8" s="1" t="s">
        <v>31</v>
      </c>
      <c r="E8" s="2" t="s">
        <v>32</v>
      </c>
      <c r="F8" s="2" t="s">
        <v>33</v>
      </c>
      <c r="G8" s="2" t="s">
        <v>23</v>
      </c>
      <c r="H8" s="2">
        <v>0</v>
      </c>
      <c r="I8" s="1">
        <v>0</v>
      </c>
      <c r="J8" s="3" t="s">
        <v>18</v>
      </c>
      <c r="K8" s="2" t="str">
        <f>J8*2977.00</f>
        <v>0</v>
      </c>
      <c r="L8" s="5"/>
    </row>
    <row r="9" spans="1:12" customHeight="1" ht="105" outlineLevel="4">
      <c r="A9" s="1"/>
      <c r="B9" s="1">
        <v>821452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38</v>
      </c>
      <c r="H9" s="2" t="s">
        <v>24</v>
      </c>
      <c r="I9" s="1">
        <v>0</v>
      </c>
      <c r="J9" s="3" t="s">
        <v>18</v>
      </c>
      <c r="K9" s="2" t="str">
        <f>J9*6441.00</f>
        <v>0</v>
      </c>
      <c r="L9" s="5"/>
    </row>
    <row r="10" spans="1:12" customHeight="1" ht="105" outlineLevel="4">
      <c r="A10" s="1"/>
      <c r="B10" s="1">
        <v>821453</v>
      </c>
      <c r="C10" s="1" t="s">
        <v>39</v>
      </c>
      <c r="D10" s="1" t="s">
        <v>40</v>
      </c>
      <c r="E10" s="2" t="s">
        <v>41</v>
      </c>
      <c r="F10" s="2" t="s">
        <v>42</v>
      </c>
      <c r="G10" s="2" t="s">
        <v>38</v>
      </c>
      <c r="H10" s="2" t="s">
        <v>38</v>
      </c>
      <c r="I10" s="1">
        <v>0</v>
      </c>
      <c r="J10" s="3" t="s">
        <v>18</v>
      </c>
      <c r="K10" s="2" t="str">
        <f>J10*3832.00</f>
        <v>0</v>
      </c>
      <c r="L10" s="5"/>
    </row>
    <row r="11" spans="1:12" customHeight="1" ht="105" outlineLevel="4">
      <c r="A11" s="1"/>
      <c r="B11" s="1">
        <v>821454</v>
      </c>
      <c r="C11" s="1" t="s">
        <v>43</v>
      </c>
      <c r="D11" s="1" t="s">
        <v>44</v>
      </c>
      <c r="E11" s="2" t="s">
        <v>45</v>
      </c>
      <c r="F11" s="2" t="s">
        <v>46</v>
      </c>
      <c r="G11" s="2">
        <v>10</v>
      </c>
      <c r="H11" s="2" t="s">
        <v>23</v>
      </c>
      <c r="I11" s="1">
        <v>0</v>
      </c>
      <c r="J11" s="3" t="s">
        <v>18</v>
      </c>
      <c r="K11" s="2" t="str">
        <f>J11*1684.00</f>
        <v>0</v>
      </c>
      <c r="L11" s="5"/>
    </row>
    <row r="12" spans="1:12" customHeight="1" ht="105" outlineLevel="4">
      <c r="A12" s="1"/>
      <c r="B12" s="1">
        <v>836205</v>
      </c>
      <c r="C12" s="1" t="s">
        <v>47</v>
      </c>
      <c r="D12" s="1" t="s">
        <v>48</v>
      </c>
      <c r="E12" s="2" t="s">
        <v>49</v>
      </c>
      <c r="F12" s="2" t="s">
        <v>16</v>
      </c>
      <c r="G12" s="2">
        <v>0</v>
      </c>
      <c r="H12" s="2" t="s">
        <v>17</v>
      </c>
      <c r="I12" s="1">
        <v>0</v>
      </c>
      <c r="J12" s="3" t="s">
        <v>18</v>
      </c>
      <c r="K12" s="2" t="str">
        <f>J12*0.00</f>
        <v>0</v>
      </c>
      <c r="L12" s="5"/>
    </row>
    <row r="13" spans="1:12" customHeight="1" ht="105" outlineLevel="4">
      <c r="A13" s="1"/>
      <c r="B13" s="1">
        <v>836206</v>
      </c>
      <c r="C13" s="1" t="s">
        <v>50</v>
      </c>
      <c r="D13" s="1" t="s">
        <v>51</v>
      </c>
      <c r="E13" s="2" t="s">
        <v>52</v>
      </c>
      <c r="F13" s="2" t="s">
        <v>16</v>
      </c>
      <c r="G13" s="2">
        <v>0</v>
      </c>
      <c r="H13" s="2">
        <v>1</v>
      </c>
      <c r="I13" s="1">
        <v>0</v>
      </c>
      <c r="J13" s="3" t="s">
        <v>18</v>
      </c>
      <c r="K13" s="2" t="str">
        <f>J13*0.00</f>
        <v>0</v>
      </c>
      <c r="L13" s="5"/>
    </row>
    <row r="14" spans="1:12" customHeight="1" ht="105" outlineLevel="4">
      <c r="A14" s="1"/>
      <c r="B14" s="1">
        <v>836207</v>
      </c>
      <c r="C14" s="1" t="s">
        <v>53</v>
      </c>
      <c r="D14" s="1" t="s">
        <v>54</v>
      </c>
      <c r="E14" s="2" t="s">
        <v>55</v>
      </c>
      <c r="F14" s="2" t="s">
        <v>16</v>
      </c>
      <c r="G14" s="2">
        <v>0</v>
      </c>
      <c r="H14" s="2">
        <v>0</v>
      </c>
      <c r="I14" s="1">
        <v>0</v>
      </c>
      <c r="J14" s="3" t="s">
        <v>18</v>
      </c>
      <c r="K14" s="2" t="str">
        <f>J14*0.00</f>
        <v>0</v>
      </c>
      <c r="L14" s="5"/>
    </row>
    <row r="15" spans="1:12" customHeight="1" ht="105" outlineLevel="4">
      <c r="A15" s="1"/>
      <c r="B15" s="1">
        <v>836208</v>
      </c>
      <c r="C15" s="1" t="s">
        <v>56</v>
      </c>
      <c r="D15" s="1" t="s">
        <v>57</v>
      </c>
      <c r="E15" s="2" t="s">
        <v>58</v>
      </c>
      <c r="F15" s="2" t="s">
        <v>16</v>
      </c>
      <c r="G15" s="2">
        <v>0</v>
      </c>
      <c r="H15" s="2">
        <v>0</v>
      </c>
      <c r="I15" s="1">
        <v>0</v>
      </c>
      <c r="J15" s="3" t="s">
        <v>18</v>
      </c>
      <c r="K15" s="2" t="str">
        <f>J15*0.00</f>
        <v>0</v>
      </c>
      <c r="L15" s="5"/>
    </row>
    <row r="16" spans="1:12" customHeight="1" ht="105" outlineLevel="4">
      <c r="A16" s="1"/>
      <c r="B16" s="1">
        <v>836209</v>
      </c>
      <c r="C16" s="1" t="s">
        <v>59</v>
      </c>
      <c r="D16" s="1" t="s">
        <v>60</v>
      </c>
      <c r="E16" s="2" t="s">
        <v>61</v>
      </c>
      <c r="F16" s="2" t="s">
        <v>16</v>
      </c>
      <c r="G16" s="2">
        <v>0</v>
      </c>
      <c r="H16" s="2">
        <v>0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4">
      <c r="A17" s="1"/>
      <c r="B17" s="1">
        <v>836210</v>
      </c>
      <c r="C17" s="1" t="s">
        <v>62</v>
      </c>
      <c r="D17" s="1" t="s">
        <v>63</v>
      </c>
      <c r="E17" s="2" t="s">
        <v>64</v>
      </c>
      <c r="F17" s="2" t="s">
        <v>16</v>
      </c>
      <c r="G17" s="2">
        <v>0</v>
      </c>
      <c r="H17" s="2">
        <v>1</v>
      </c>
      <c r="I17" s="1">
        <v>0</v>
      </c>
      <c r="J17" s="3" t="s">
        <v>18</v>
      </c>
      <c r="K17" s="2" t="str">
        <f>J17*0.00</f>
        <v>0</v>
      </c>
      <c r="L17" s="5"/>
    </row>
    <row r="18" spans="1:12" customHeight="1" ht="105" outlineLevel="4">
      <c r="A18" s="1"/>
      <c r="B18" s="1">
        <v>836211</v>
      </c>
      <c r="C18" s="1" t="s">
        <v>65</v>
      </c>
      <c r="D18" s="1" t="s">
        <v>66</v>
      </c>
      <c r="E18" s="2" t="s">
        <v>67</v>
      </c>
      <c r="F18" s="2" t="s">
        <v>16</v>
      </c>
      <c r="G18" s="2">
        <v>0</v>
      </c>
      <c r="H18" s="2">
        <v>0</v>
      </c>
      <c r="I18" s="1">
        <v>0</v>
      </c>
      <c r="J18" s="3" t="s">
        <v>18</v>
      </c>
      <c r="K18" s="2" t="str">
        <f>J18*0.00</f>
        <v>0</v>
      </c>
      <c r="L18" s="5"/>
    </row>
    <row r="19" spans="1:12" customHeight="1" ht="105" outlineLevel="4">
      <c r="A19" s="1"/>
      <c r="B19" s="1">
        <v>836212</v>
      </c>
      <c r="C19" s="1" t="s">
        <v>68</v>
      </c>
      <c r="D19" s="1" t="s">
        <v>69</v>
      </c>
      <c r="E19" s="2" t="s">
        <v>70</v>
      </c>
      <c r="F19" s="2" t="s">
        <v>16</v>
      </c>
      <c r="G19" s="2">
        <v>0</v>
      </c>
      <c r="H19" s="2">
        <v>0</v>
      </c>
      <c r="I19" s="1">
        <v>0</v>
      </c>
      <c r="J19" s="3" t="s">
        <v>18</v>
      </c>
      <c r="K19" s="2" t="str">
        <f>J19*0.00</f>
        <v>0</v>
      </c>
      <c r="L19" s="5"/>
    </row>
    <row r="20" spans="1:12" customHeight="1" ht="105" outlineLevel="4">
      <c r="A20" s="1"/>
      <c r="B20" s="1">
        <v>834770</v>
      </c>
      <c r="C20" s="1" t="s">
        <v>71</v>
      </c>
      <c r="D20" s="1" t="s">
        <v>72</v>
      </c>
      <c r="E20" s="2" t="s">
        <v>73</v>
      </c>
      <c r="F20" s="2" t="s">
        <v>74</v>
      </c>
      <c r="G20" s="2" t="s">
        <v>38</v>
      </c>
      <c r="H20" s="2" t="s">
        <v>23</v>
      </c>
      <c r="I20" s="1">
        <v>0</v>
      </c>
      <c r="J20" s="3" t="s">
        <v>18</v>
      </c>
      <c r="K20" s="2" t="str">
        <f>J20*7830.00</f>
        <v>0</v>
      </c>
      <c r="L20" s="5"/>
    </row>
    <row r="21" spans="1:12" customHeight="1" ht="105" outlineLevel="4">
      <c r="A21" s="1"/>
      <c r="B21" s="1">
        <v>837110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4</v>
      </c>
      <c r="H21" s="2" t="s">
        <v>23</v>
      </c>
      <c r="I21" s="1">
        <v>0</v>
      </c>
      <c r="J21" s="3" t="s">
        <v>18</v>
      </c>
      <c r="K21" s="2" t="str">
        <f>J21*9048.00</f>
        <v>0</v>
      </c>
      <c r="L21" s="5"/>
    </row>
    <row r="22" spans="1:12" outlineLevel="2">
      <c r="A22" s="8" t="s">
        <v>79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821418</v>
      </c>
      <c r="C23" s="1" t="s">
        <v>80</v>
      </c>
      <c r="D23" s="1" t="s">
        <v>81</v>
      </c>
      <c r="E23" s="2" t="s">
        <v>82</v>
      </c>
      <c r="F23" s="2" t="s">
        <v>83</v>
      </c>
      <c r="G23" s="2">
        <v>0</v>
      </c>
      <c r="H23" s="2">
        <v>7</v>
      </c>
      <c r="I23" s="1">
        <v>0</v>
      </c>
      <c r="J23" s="3" t="s">
        <v>18</v>
      </c>
      <c r="K23" s="2" t="str">
        <f>J23*11497.00</f>
        <v>0</v>
      </c>
      <c r="L23" s="5"/>
    </row>
    <row r="24" spans="1:12" customHeight="1" ht="105" outlineLevel="4">
      <c r="A24" s="1"/>
      <c r="B24" s="1">
        <v>821419</v>
      </c>
      <c r="C24" s="1" t="s">
        <v>84</v>
      </c>
      <c r="D24" s="1" t="s">
        <v>85</v>
      </c>
      <c r="E24" s="2" t="s">
        <v>86</v>
      </c>
      <c r="F24" s="2" t="s">
        <v>87</v>
      </c>
      <c r="G24" s="2">
        <v>0</v>
      </c>
      <c r="H24" s="2" t="s">
        <v>23</v>
      </c>
      <c r="I24" s="1">
        <v>0</v>
      </c>
      <c r="J24" s="3" t="s">
        <v>18</v>
      </c>
      <c r="K24" s="2" t="str">
        <f>J24*11434.00</f>
        <v>0</v>
      </c>
      <c r="L24" s="5"/>
    </row>
    <row r="25" spans="1:12" outlineLevel="3">
      <c r="A25" s="9" t="s">
        <v>88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</row>
    <row r="26" spans="1:12" customHeight="1" ht="105" outlineLevel="5">
      <c r="A26" s="1"/>
      <c r="B26" s="1">
        <v>855804</v>
      </c>
      <c r="C26" s="1" t="s">
        <v>89</v>
      </c>
      <c r="D26" s="1" t="s">
        <v>90</v>
      </c>
      <c r="E26" s="2" t="s">
        <v>91</v>
      </c>
      <c r="F26" s="2" t="s">
        <v>92</v>
      </c>
      <c r="G26" s="2">
        <v>1</v>
      </c>
      <c r="H26" s="2">
        <v>0</v>
      </c>
      <c r="I26" s="1">
        <v>0</v>
      </c>
      <c r="J26" s="3" t="s">
        <v>18</v>
      </c>
      <c r="K26" s="2" t="str">
        <f>J26*2470.16</f>
        <v>0</v>
      </c>
      <c r="L26" s="5"/>
    </row>
    <row r="27" spans="1:12" customHeight="1" ht="105" outlineLevel="5">
      <c r="A27" s="1"/>
      <c r="B27" s="1">
        <v>855805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0</v>
      </c>
      <c r="H27" s="2">
        <v>0</v>
      </c>
      <c r="I27" s="1">
        <v>0</v>
      </c>
      <c r="J27" s="3" t="s">
        <v>18</v>
      </c>
      <c r="K27" s="2" t="str">
        <f>J27*2707.32</f>
        <v>0</v>
      </c>
      <c r="L27" s="5"/>
    </row>
    <row r="28" spans="1:12" customHeight="1" ht="105" outlineLevel="5">
      <c r="A28" s="1"/>
      <c r="B28" s="1">
        <v>855806</v>
      </c>
      <c r="C28" s="1" t="s">
        <v>97</v>
      </c>
      <c r="D28" s="1" t="s">
        <v>98</v>
      </c>
      <c r="E28" s="2" t="s">
        <v>99</v>
      </c>
      <c r="F28" s="2" t="s">
        <v>100</v>
      </c>
      <c r="G28" s="2">
        <v>0</v>
      </c>
      <c r="H28" s="2">
        <v>0</v>
      </c>
      <c r="I28" s="1">
        <v>0</v>
      </c>
      <c r="J28" s="3" t="s">
        <v>18</v>
      </c>
      <c r="K28" s="2" t="str">
        <f>J28*3358.74</f>
        <v>0</v>
      </c>
      <c r="L28" s="5"/>
    </row>
    <row r="29" spans="1:12" customHeight="1" ht="105" outlineLevel="5">
      <c r="A29" s="1"/>
      <c r="B29" s="1">
        <v>855807</v>
      </c>
      <c r="C29" s="1" t="s">
        <v>101</v>
      </c>
      <c r="D29" s="1" t="s">
        <v>102</v>
      </c>
      <c r="E29" s="2" t="s">
        <v>103</v>
      </c>
      <c r="F29" s="2" t="s">
        <v>104</v>
      </c>
      <c r="G29" s="2">
        <v>0</v>
      </c>
      <c r="H29" s="2">
        <v>0</v>
      </c>
      <c r="I29" s="1">
        <v>0</v>
      </c>
      <c r="J29" s="3" t="s">
        <v>18</v>
      </c>
      <c r="K29" s="2" t="str">
        <f>J29*5811.96</f>
        <v>0</v>
      </c>
      <c r="L29" s="5"/>
    </row>
    <row r="30" spans="1:12" customHeight="1" ht="105" outlineLevel="5">
      <c r="A30" s="1"/>
      <c r="B30" s="1">
        <v>855808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0</v>
      </c>
      <c r="H30" s="2">
        <v>0</v>
      </c>
      <c r="I30" s="1">
        <v>0</v>
      </c>
      <c r="J30" s="3" t="s">
        <v>18</v>
      </c>
      <c r="K30" s="2" t="str">
        <f>J30*7094.78</f>
        <v>0</v>
      </c>
      <c r="L30" s="5"/>
    </row>
    <row r="31" spans="1:12" customHeight="1" ht="105" outlineLevel="5">
      <c r="A31" s="1"/>
      <c r="B31" s="1">
        <v>884718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0</v>
      </c>
      <c r="H31" s="2">
        <v>0</v>
      </c>
      <c r="I31" s="1">
        <v>0</v>
      </c>
      <c r="J31" s="3" t="s">
        <v>18</v>
      </c>
      <c r="K31" s="2" t="str">
        <f>J31*6792.94</f>
        <v>0</v>
      </c>
      <c r="L31" s="5"/>
    </row>
    <row r="32" spans="1:12" customHeight="1" ht="105" outlineLevel="5">
      <c r="A32" s="1"/>
      <c r="B32" s="1">
        <v>884719</v>
      </c>
      <c r="C32" s="1" t="s">
        <v>113</v>
      </c>
      <c r="D32" s="1" t="s">
        <v>114</v>
      </c>
      <c r="E32" s="2" t="s">
        <v>115</v>
      </c>
      <c r="F32" s="2" t="s">
        <v>116</v>
      </c>
      <c r="G32" s="2">
        <v>0</v>
      </c>
      <c r="H32" s="2">
        <v>0</v>
      </c>
      <c r="I32" s="1">
        <v>0</v>
      </c>
      <c r="J32" s="3" t="s">
        <v>18</v>
      </c>
      <c r="K32" s="2" t="str">
        <f>J32*8722.56</f>
        <v>0</v>
      </c>
      <c r="L32" s="5"/>
    </row>
    <row r="33" spans="1:12" outlineLevel="2">
      <c r="A33" s="8" t="s">
        <v>117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821420</v>
      </c>
      <c r="C34" s="1" t="s">
        <v>118</v>
      </c>
      <c r="D34" s="1" t="s">
        <v>119</v>
      </c>
      <c r="E34" s="2" t="s">
        <v>120</v>
      </c>
      <c r="F34" s="2" t="s">
        <v>16</v>
      </c>
      <c r="G34" s="2">
        <v>0</v>
      </c>
      <c r="H34" s="2">
        <v>0</v>
      </c>
      <c r="I34" s="1">
        <v>0</v>
      </c>
      <c r="J34" s="3" t="s">
        <v>18</v>
      </c>
      <c r="K34" s="2" t="str">
        <f>J34*0.00</f>
        <v>0</v>
      </c>
      <c r="L34" s="5"/>
    </row>
    <row r="35" spans="1:12" customHeight="1" ht="105" outlineLevel="4">
      <c r="A35" s="1"/>
      <c r="B35" s="1">
        <v>821421</v>
      </c>
      <c r="C35" s="1" t="s">
        <v>121</v>
      </c>
      <c r="D35" s="1" t="s">
        <v>122</v>
      </c>
      <c r="E35" s="2" t="s">
        <v>123</v>
      </c>
      <c r="F35" s="2" t="s">
        <v>16</v>
      </c>
      <c r="G35" s="2">
        <v>0</v>
      </c>
      <c r="H35" s="2" t="s">
        <v>23</v>
      </c>
      <c r="I35" s="1">
        <v>0</v>
      </c>
      <c r="J35" s="3" t="s">
        <v>18</v>
      </c>
      <c r="K35" s="2" t="str">
        <f>J35*0.00</f>
        <v>0</v>
      </c>
      <c r="L35" s="5"/>
    </row>
    <row r="36" spans="1:12" customHeight="1" ht="105" outlineLevel="4">
      <c r="A36" s="1"/>
      <c r="B36" s="1">
        <v>821422</v>
      </c>
      <c r="C36" s="1" t="s">
        <v>124</v>
      </c>
      <c r="D36" s="1" t="s">
        <v>125</v>
      </c>
      <c r="E36" s="2" t="s">
        <v>126</v>
      </c>
      <c r="F36" s="2" t="s">
        <v>16</v>
      </c>
      <c r="G36" s="2">
        <v>0</v>
      </c>
      <c r="H36" s="2" t="s">
        <v>23</v>
      </c>
      <c r="I36" s="1">
        <v>0</v>
      </c>
      <c r="J36" s="3" t="s">
        <v>18</v>
      </c>
      <c r="K36" s="2" t="str">
        <f>J36*0.00</f>
        <v>0</v>
      </c>
      <c r="L36" s="5"/>
    </row>
    <row r="37" spans="1:12" customHeight="1" ht="105" outlineLevel="4">
      <c r="A37" s="1"/>
      <c r="B37" s="1">
        <v>821423</v>
      </c>
      <c r="C37" s="1" t="s">
        <v>127</v>
      </c>
      <c r="D37" s="1" t="s">
        <v>128</v>
      </c>
      <c r="E37" s="2" t="s">
        <v>129</v>
      </c>
      <c r="F37" s="2" t="s">
        <v>16</v>
      </c>
      <c r="G37" s="2">
        <v>0</v>
      </c>
      <c r="H37" s="2" t="s">
        <v>23</v>
      </c>
      <c r="I37" s="1">
        <v>0</v>
      </c>
      <c r="J37" s="3" t="s">
        <v>18</v>
      </c>
      <c r="K37" s="2" t="str">
        <f>J37*0.00</f>
        <v>0</v>
      </c>
      <c r="L37" s="5"/>
    </row>
    <row r="38" spans="1:12" customHeight="1" ht="105" outlineLevel="4">
      <c r="A38" s="1"/>
      <c r="B38" s="1">
        <v>821424</v>
      </c>
      <c r="C38" s="1" t="s">
        <v>130</v>
      </c>
      <c r="D38" s="1" t="s">
        <v>131</v>
      </c>
      <c r="E38" s="2" t="s">
        <v>132</v>
      </c>
      <c r="F38" s="2" t="s">
        <v>16</v>
      </c>
      <c r="G38" s="2">
        <v>0</v>
      </c>
      <c r="H38" s="2">
        <v>2</v>
      </c>
      <c r="I38" s="1">
        <v>0</v>
      </c>
      <c r="J38" s="3" t="s">
        <v>18</v>
      </c>
      <c r="K38" s="2" t="str">
        <f>J38*0.00</f>
        <v>0</v>
      </c>
      <c r="L38" s="5"/>
    </row>
    <row r="39" spans="1:12" customHeight="1" ht="105" outlineLevel="4">
      <c r="A39" s="1"/>
      <c r="B39" s="1">
        <v>821425</v>
      </c>
      <c r="C39" s="1" t="s">
        <v>133</v>
      </c>
      <c r="D39" s="1" t="s">
        <v>134</v>
      </c>
      <c r="E39" s="2" t="s">
        <v>135</v>
      </c>
      <c r="F39" s="2" t="s">
        <v>16</v>
      </c>
      <c r="G39" s="2">
        <v>0</v>
      </c>
      <c r="H39" s="2" t="s">
        <v>23</v>
      </c>
      <c r="I39" s="1">
        <v>0</v>
      </c>
      <c r="J39" s="3" t="s">
        <v>18</v>
      </c>
      <c r="K39" s="2" t="str">
        <f>J39*0.00</f>
        <v>0</v>
      </c>
      <c r="L39" s="5"/>
    </row>
    <row r="40" spans="1:12" customHeight="1" ht="105" outlineLevel="4">
      <c r="A40" s="1"/>
      <c r="B40" s="1">
        <v>821426</v>
      </c>
      <c r="C40" s="1" t="s">
        <v>136</v>
      </c>
      <c r="D40" s="1" t="s">
        <v>137</v>
      </c>
      <c r="E40" s="2" t="s">
        <v>138</v>
      </c>
      <c r="F40" s="2" t="s">
        <v>16</v>
      </c>
      <c r="G40" s="2">
        <v>0</v>
      </c>
      <c r="H40" s="2" t="s">
        <v>24</v>
      </c>
      <c r="I40" s="1">
        <v>0</v>
      </c>
      <c r="J40" s="3" t="s">
        <v>18</v>
      </c>
      <c r="K40" s="2" t="str">
        <f>J40*0.00</f>
        <v>0</v>
      </c>
      <c r="L40" s="5"/>
    </row>
    <row r="41" spans="1:12" customHeight="1" ht="105" outlineLevel="4">
      <c r="A41" s="1"/>
      <c r="B41" s="1">
        <v>821427</v>
      </c>
      <c r="C41" s="1" t="s">
        <v>139</v>
      </c>
      <c r="D41" s="1" t="s">
        <v>140</v>
      </c>
      <c r="E41" s="2" t="s">
        <v>141</v>
      </c>
      <c r="F41" s="2" t="s">
        <v>16</v>
      </c>
      <c r="G41" s="2">
        <v>0</v>
      </c>
      <c r="H41" s="2" t="s">
        <v>38</v>
      </c>
      <c r="I41" s="1">
        <v>0</v>
      </c>
      <c r="J41" s="3" t="s">
        <v>18</v>
      </c>
      <c r="K41" s="2" t="str">
        <f>J41*0.00</f>
        <v>0</v>
      </c>
      <c r="L41" s="5"/>
    </row>
    <row r="42" spans="1:12" customHeight="1" ht="105" outlineLevel="4">
      <c r="A42" s="1"/>
      <c r="B42" s="1">
        <v>821428</v>
      </c>
      <c r="C42" s="1" t="s">
        <v>142</v>
      </c>
      <c r="D42" s="1" t="s">
        <v>143</v>
      </c>
      <c r="E42" s="2" t="s">
        <v>144</v>
      </c>
      <c r="F42" s="2" t="s">
        <v>16</v>
      </c>
      <c r="G42" s="2">
        <v>0</v>
      </c>
      <c r="H42" s="2" t="s">
        <v>17</v>
      </c>
      <c r="I42" s="1">
        <v>0</v>
      </c>
      <c r="J42" s="3" t="s">
        <v>18</v>
      </c>
      <c r="K42" s="2" t="str">
        <f>J42*0.00</f>
        <v>0</v>
      </c>
      <c r="L42" s="5"/>
    </row>
    <row r="43" spans="1:12" customHeight="1" ht="105" outlineLevel="4">
      <c r="A43" s="1"/>
      <c r="B43" s="1">
        <v>821429</v>
      </c>
      <c r="C43" s="1" t="s">
        <v>145</v>
      </c>
      <c r="D43" s="1" t="s">
        <v>146</v>
      </c>
      <c r="E43" s="2" t="s">
        <v>147</v>
      </c>
      <c r="F43" s="2" t="s">
        <v>16</v>
      </c>
      <c r="G43" s="2">
        <v>0</v>
      </c>
      <c r="H43" s="2">
        <v>0</v>
      </c>
      <c r="I43" s="1">
        <v>0</v>
      </c>
      <c r="J43" s="3" t="s">
        <v>18</v>
      </c>
      <c r="K43" s="2" t="str">
        <f>J43*0.00</f>
        <v>0</v>
      </c>
      <c r="L43" s="5"/>
    </row>
    <row r="44" spans="1:12" customHeight="1" ht="105" outlineLevel="4">
      <c r="A44" s="1"/>
      <c r="B44" s="1">
        <v>821430</v>
      </c>
      <c r="C44" s="1" t="s">
        <v>148</v>
      </c>
      <c r="D44" s="1" t="s">
        <v>149</v>
      </c>
      <c r="E44" s="2" t="s">
        <v>150</v>
      </c>
      <c r="F44" s="2" t="s">
        <v>16</v>
      </c>
      <c r="G44" s="2">
        <v>0</v>
      </c>
      <c r="H44" s="2" t="s">
        <v>24</v>
      </c>
      <c r="I44" s="1">
        <v>0</v>
      </c>
      <c r="J44" s="3" t="s">
        <v>18</v>
      </c>
      <c r="K44" s="2" t="str">
        <f>J44*0.00</f>
        <v>0</v>
      </c>
      <c r="L44" s="5"/>
    </row>
    <row r="45" spans="1:12" customHeight="1" ht="105" outlineLevel="4">
      <c r="A45" s="1"/>
      <c r="B45" s="1">
        <v>821431</v>
      </c>
      <c r="C45" s="1" t="s">
        <v>151</v>
      </c>
      <c r="D45" s="1" t="s">
        <v>152</v>
      </c>
      <c r="E45" s="2" t="s">
        <v>153</v>
      </c>
      <c r="F45" s="2" t="s">
        <v>16</v>
      </c>
      <c r="G45" s="2">
        <v>0</v>
      </c>
      <c r="H45" s="2" t="s">
        <v>23</v>
      </c>
      <c r="I45" s="1">
        <v>0</v>
      </c>
      <c r="J45" s="3" t="s">
        <v>18</v>
      </c>
      <c r="K45" s="2" t="str">
        <f>J45*0.00</f>
        <v>0</v>
      </c>
      <c r="L45" s="5"/>
    </row>
    <row r="46" spans="1:12" customHeight="1" ht="105" outlineLevel="4">
      <c r="A46" s="1"/>
      <c r="B46" s="1">
        <v>821432</v>
      </c>
      <c r="C46" s="1" t="s">
        <v>154</v>
      </c>
      <c r="D46" s="1" t="s">
        <v>146</v>
      </c>
      <c r="E46" s="2" t="s">
        <v>155</v>
      </c>
      <c r="F46" s="2" t="s">
        <v>16</v>
      </c>
      <c r="G46" s="2">
        <v>0</v>
      </c>
      <c r="H46" s="2">
        <v>3</v>
      </c>
      <c r="I46" s="1">
        <v>0</v>
      </c>
      <c r="J46" s="3" t="s">
        <v>18</v>
      </c>
      <c r="K46" s="2" t="str">
        <f>J46*0.00</f>
        <v>0</v>
      </c>
      <c r="L46" s="5"/>
    </row>
    <row r="47" spans="1:12" customHeight="1" ht="105" outlineLevel="4">
      <c r="A47" s="1"/>
      <c r="B47" s="1">
        <v>821433</v>
      </c>
      <c r="C47" s="1" t="s">
        <v>156</v>
      </c>
      <c r="D47" s="1" t="s">
        <v>157</v>
      </c>
      <c r="E47" s="2" t="s">
        <v>158</v>
      </c>
      <c r="F47" s="2" t="s">
        <v>16</v>
      </c>
      <c r="G47" s="2">
        <v>0</v>
      </c>
      <c r="H47" s="2" t="s">
        <v>38</v>
      </c>
      <c r="I47" s="1">
        <v>0</v>
      </c>
      <c r="J47" s="3" t="s">
        <v>18</v>
      </c>
      <c r="K47" s="2" t="str">
        <f>J47*0.00</f>
        <v>0</v>
      </c>
      <c r="L47" s="5"/>
    </row>
    <row r="48" spans="1:12" customHeight="1" ht="105" outlineLevel="4">
      <c r="A48" s="1"/>
      <c r="B48" s="1">
        <v>821434</v>
      </c>
      <c r="C48" s="1" t="s">
        <v>159</v>
      </c>
      <c r="D48" s="1" t="s">
        <v>160</v>
      </c>
      <c r="E48" s="2" t="s">
        <v>161</v>
      </c>
      <c r="F48" s="2" t="s">
        <v>16</v>
      </c>
      <c r="G48" s="2">
        <v>0</v>
      </c>
      <c r="H48" s="2" t="s">
        <v>24</v>
      </c>
      <c r="I48" s="1">
        <v>0</v>
      </c>
      <c r="J48" s="3" t="s">
        <v>18</v>
      </c>
      <c r="K48" s="2" t="str">
        <f>J48*0.00</f>
        <v>0</v>
      </c>
      <c r="L48" s="5"/>
    </row>
    <row r="49" spans="1:12" customHeight="1" ht="105" outlineLevel="4">
      <c r="A49" s="1"/>
      <c r="B49" s="1">
        <v>821435</v>
      </c>
      <c r="C49" s="1" t="s">
        <v>162</v>
      </c>
      <c r="D49" s="1" t="s">
        <v>163</v>
      </c>
      <c r="E49" s="2" t="s">
        <v>164</v>
      </c>
      <c r="F49" s="2" t="s">
        <v>16</v>
      </c>
      <c r="G49" s="2">
        <v>0</v>
      </c>
      <c r="H49" s="2" t="s">
        <v>17</v>
      </c>
      <c r="I49" s="1">
        <v>0</v>
      </c>
      <c r="J49" s="3" t="s">
        <v>18</v>
      </c>
      <c r="K49" s="2" t="str">
        <f>J49*0.00</f>
        <v>0</v>
      </c>
      <c r="L49" s="5"/>
    </row>
    <row r="50" spans="1:12" customHeight="1" ht="105" outlineLevel="4">
      <c r="A50" s="1"/>
      <c r="B50" s="1">
        <v>821436</v>
      </c>
      <c r="C50" s="1" t="s">
        <v>165</v>
      </c>
      <c r="D50" s="1" t="s">
        <v>166</v>
      </c>
      <c r="E50" s="2" t="s">
        <v>167</v>
      </c>
      <c r="F50" s="2" t="s">
        <v>16</v>
      </c>
      <c r="G50" s="2">
        <v>0</v>
      </c>
      <c r="H50" s="2" t="s">
        <v>17</v>
      </c>
      <c r="I50" s="1">
        <v>0</v>
      </c>
      <c r="J50" s="3" t="s">
        <v>18</v>
      </c>
      <c r="K50" s="2" t="str">
        <f>J50*0.00</f>
        <v>0</v>
      </c>
      <c r="L50" s="5"/>
    </row>
    <row r="51" spans="1:12" customHeight="1" ht="105" outlineLevel="4">
      <c r="A51" s="1"/>
      <c r="B51" s="1">
        <v>821437</v>
      </c>
      <c r="C51" s="1" t="s">
        <v>168</v>
      </c>
      <c r="D51" s="1" t="s">
        <v>169</v>
      </c>
      <c r="E51" s="2" t="s">
        <v>170</v>
      </c>
      <c r="F51" s="2" t="s">
        <v>16</v>
      </c>
      <c r="G51" s="2">
        <v>0</v>
      </c>
      <c r="H51" s="2">
        <v>3</v>
      </c>
      <c r="I51" s="1">
        <v>0</v>
      </c>
      <c r="J51" s="3" t="s">
        <v>18</v>
      </c>
      <c r="K51" s="2" t="str">
        <f>J51*0.00</f>
        <v>0</v>
      </c>
      <c r="L51" s="5"/>
    </row>
    <row r="52" spans="1:12" customHeight="1" ht="105" outlineLevel="4">
      <c r="A52" s="1"/>
      <c r="B52" s="1">
        <v>821438</v>
      </c>
      <c r="C52" s="1" t="s">
        <v>171</v>
      </c>
      <c r="D52" s="1" t="s">
        <v>172</v>
      </c>
      <c r="E52" s="2" t="s">
        <v>173</v>
      </c>
      <c r="F52" s="2" t="s">
        <v>16</v>
      </c>
      <c r="G52" s="2">
        <v>0</v>
      </c>
      <c r="H52" s="2" t="s">
        <v>38</v>
      </c>
      <c r="I52" s="1">
        <v>0</v>
      </c>
      <c r="J52" s="3" t="s">
        <v>18</v>
      </c>
      <c r="K52" s="2" t="str">
        <f>J52*0.00</f>
        <v>0</v>
      </c>
      <c r="L52" s="5"/>
    </row>
    <row r="53" spans="1:12" customHeight="1" ht="105" outlineLevel="4">
      <c r="A53" s="1"/>
      <c r="B53" s="1">
        <v>821439</v>
      </c>
      <c r="C53" s="1" t="s">
        <v>174</v>
      </c>
      <c r="D53" s="1" t="s">
        <v>175</v>
      </c>
      <c r="E53" s="2" t="s">
        <v>176</v>
      </c>
      <c r="F53" s="2" t="s">
        <v>16</v>
      </c>
      <c r="G53" s="2">
        <v>0</v>
      </c>
      <c r="H53" s="2">
        <v>0</v>
      </c>
      <c r="I53" s="1">
        <v>0</v>
      </c>
      <c r="J53" s="3" t="s">
        <v>18</v>
      </c>
      <c r="K53" s="2" t="str">
        <f>J53*0.00</f>
        <v>0</v>
      </c>
      <c r="L53" s="5"/>
    </row>
    <row r="54" spans="1:12" customHeight="1" ht="105" outlineLevel="4">
      <c r="A54" s="1"/>
      <c r="B54" s="1">
        <v>821440</v>
      </c>
      <c r="C54" s="1" t="s">
        <v>177</v>
      </c>
      <c r="D54" s="1" t="s">
        <v>178</v>
      </c>
      <c r="E54" s="2" t="s">
        <v>179</v>
      </c>
      <c r="F54" s="2" t="s">
        <v>16</v>
      </c>
      <c r="G54" s="2">
        <v>0</v>
      </c>
      <c r="H54" s="2">
        <v>0</v>
      </c>
      <c r="I54" s="1">
        <v>0</v>
      </c>
      <c r="J54" s="3" t="s">
        <v>18</v>
      </c>
      <c r="K54" s="2" t="str">
        <f>J54*0.00</f>
        <v>0</v>
      </c>
      <c r="L54" s="5"/>
    </row>
    <row r="55" spans="1:12" customHeight="1" ht="105" outlineLevel="4">
      <c r="A55" s="1"/>
      <c r="B55" s="1">
        <v>821441</v>
      </c>
      <c r="C55" s="1" t="s">
        <v>180</v>
      </c>
      <c r="D55" s="1" t="s">
        <v>181</v>
      </c>
      <c r="E55" s="2" t="s">
        <v>182</v>
      </c>
      <c r="F55" s="2" t="s">
        <v>16</v>
      </c>
      <c r="G55" s="2">
        <v>0</v>
      </c>
      <c r="H55" s="2">
        <v>10</v>
      </c>
      <c r="I55" s="1">
        <v>0</v>
      </c>
      <c r="J55" s="3" t="s">
        <v>18</v>
      </c>
      <c r="K55" s="2" t="str">
        <f>J55*0.00</f>
        <v>0</v>
      </c>
      <c r="L55" s="5"/>
    </row>
    <row r="56" spans="1:12" customHeight="1" ht="105" outlineLevel="4">
      <c r="A56" s="1"/>
      <c r="B56" s="1">
        <v>821442</v>
      </c>
      <c r="C56" s="1" t="s">
        <v>183</v>
      </c>
      <c r="D56" s="1" t="s">
        <v>184</v>
      </c>
      <c r="E56" s="2" t="s">
        <v>185</v>
      </c>
      <c r="F56" s="2" t="s">
        <v>16</v>
      </c>
      <c r="G56" s="2">
        <v>0</v>
      </c>
      <c r="H56" s="2">
        <v>0</v>
      </c>
      <c r="I56" s="1">
        <v>0</v>
      </c>
      <c r="J56" s="3" t="s">
        <v>18</v>
      </c>
      <c r="K56" s="2" t="str">
        <f>J56*0.00</f>
        <v>0</v>
      </c>
      <c r="L56" s="5"/>
    </row>
    <row r="57" spans="1:12" customHeight="1" ht="105" outlineLevel="4">
      <c r="A57" s="1"/>
      <c r="B57" s="1">
        <v>821443</v>
      </c>
      <c r="C57" s="1" t="s">
        <v>186</v>
      </c>
      <c r="D57" s="1" t="s">
        <v>187</v>
      </c>
      <c r="E57" s="2" t="s">
        <v>188</v>
      </c>
      <c r="F57" s="2" t="s">
        <v>16</v>
      </c>
      <c r="G57" s="2">
        <v>0</v>
      </c>
      <c r="H57" s="2">
        <v>2</v>
      </c>
      <c r="I57" s="1">
        <v>0</v>
      </c>
      <c r="J57" s="3" t="s">
        <v>18</v>
      </c>
      <c r="K57" s="2" t="str">
        <f>J57*0.00</f>
        <v>0</v>
      </c>
      <c r="L57" s="5"/>
    </row>
    <row r="58" spans="1:12" customHeight="1" ht="105" outlineLevel="4">
      <c r="A58" s="1"/>
      <c r="B58" s="1">
        <v>821444</v>
      </c>
      <c r="C58" s="1" t="s">
        <v>189</v>
      </c>
      <c r="D58" s="1" t="s">
        <v>190</v>
      </c>
      <c r="E58" s="2" t="s">
        <v>191</v>
      </c>
      <c r="F58" s="2" t="s">
        <v>16</v>
      </c>
      <c r="G58" s="2">
        <v>0</v>
      </c>
      <c r="H58" s="2" t="s">
        <v>17</v>
      </c>
      <c r="I58" s="1">
        <v>0</v>
      </c>
      <c r="J58" s="3" t="s">
        <v>18</v>
      </c>
      <c r="K58" s="2" t="str">
        <f>J58*0.00</f>
        <v>0</v>
      </c>
      <c r="L58" s="5"/>
    </row>
    <row r="59" spans="1:12" customHeight="1" ht="105" outlineLevel="4">
      <c r="A59" s="1"/>
      <c r="B59" s="1">
        <v>821445</v>
      </c>
      <c r="C59" s="1" t="s">
        <v>192</v>
      </c>
      <c r="D59" s="1" t="s">
        <v>193</v>
      </c>
      <c r="E59" s="2" t="s">
        <v>194</v>
      </c>
      <c r="F59" s="2" t="s">
        <v>16</v>
      </c>
      <c r="G59" s="2">
        <v>0</v>
      </c>
      <c r="H59" s="2">
        <v>2</v>
      </c>
      <c r="I59" s="1">
        <v>0</v>
      </c>
      <c r="J59" s="3" t="s">
        <v>18</v>
      </c>
      <c r="K59" s="2" t="str">
        <f>J59*0.00</f>
        <v>0</v>
      </c>
      <c r="L59" s="5"/>
    </row>
    <row r="60" spans="1:12" customHeight="1" ht="105" outlineLevel="4">
      <c r="A60" s="1"/>
      <c r="B60" s="1">
        <v>821446</v>
      </c>
      <c r="C60" s="1" t="s">
        <v>195</v>
      </c>
      <c r="D60" s="1" t="s">
        <v>196</v>
      </c>
      <c r="E60" s="2" t="s">
        <v>197</v>
      </c>
      <c r="F60" s="2" t="s">
        <v>16</v>
      </c>
      <c r="G60" s="2">
        <v>0</v>
      </c>
      <c r="H60" s="2" t="s">
        <v>24</v>
      </c>
      <c r="I60" s="1">
        <v>0</v>
      </c>
      <c r="J60" s="3" t="s">
        <v>18</v>
      </c>
      <c r="K60" s="2" t="str">
        <f>J60*0.00</f>
        <v>0</v>
      </c>
      <c r="L60" s="5"/>
    </row>
    <row r="61" spans="1:12" customHeight="1" ht="105" outlineLevel="4">
      <c r="A61" s="1"/>
      <c r="B61" s="1">
        <v>821447</v>
      </c>
      <c r="C61" s="1" t="s">
        <v>198</v>
      </c>
      <c r="D61" s="1" t="s">
        <v>199</v>
      </c>
      <c r="E61" s="2" t="s">
        <v>200</v>
      </c>
      <c r="F61" s="2" t="s">
        <v>201</v>
      </c>
      <c r="G61" s="2">
        <v>10</v>
      </c>
      <c r="H61" s="2" t="s">
        <v>24</v>
      </c>
      <c r="I61" s="1">
        <v>0</v>
      </c>
      <c r="J61" s="3" t="s">
        <v>18</v>
      </c>
      <c r="K61" s="2" t="str">
        <f>J61*4020.00</f>
        <v>0</v>
      </c>
      <c r="L61" s="5"/>
    </row>
    <row r="62" spans="1:12" customHeight="1" ht="105" outlineLevel="4">
      <c r="A62" s="1"/>
      <c r="B62" s="1">
        <v>890094</v>
      </c>
      <c r="C62" s="1" t="s">
        <v>202</v>
      </c>
      <c r="D62" s="1" t="s">
        <v>203</v>
      </c>
      <c r="E62" s="2" t="s">
        <v>204</v>
      </c>
      <c r="F62" s="2" t="s">
        <v>16</v>
      </c>
      <c r="G62" s="2">
        <v>0</v>
      </c>
      <c r="H62" s="2">
        <v>0</v>
      </c>
      <c r="I62" s="1">
        <v>0</v>
      </c>
      <c r="J62" s="3" t="s">
        <v>18</v>
      </c>
      <c r="K62" s="2" t="str">
        <f>J62*0.00</f>
        <v>0</v>
      </c>
      <c r="L62" s="5"/>
    </row>
    <row r="63" spans="1:12" outlineLevel="2">
      <c r="A63" s="8" t="s">
        <v>205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5"/>
    </row>
    <row r="64" spans="1:12" customHeight="1" ht="105" outlineLevel="4">
      <c r="A64" s="1"/>
      <c r="B64" s="1">
        <v>954211</v>
      </c>
      <c r="C64" s="1" t="s">
        <v>206</v>
      </c>
      <c r="D64" s="1" t="s">
        <v>207</v>
      </c>
      <c r="E64" s="2" t="s">
        <v>208</v>
      </c>
      <c r="F64" s="2" t="s">
        <v>209</v>
      </c>
      <c r="G64" s="2" t="s">
        <v>38</v>
      </c>
      <c r="H64" s="2">
        <v>0</v>
      </c>
      <c r="I64" s="1">
        <v>0</v>
      </c>
      <c r="J64" s="3" t="s">
        <v>18</v>
      </c>
      <c r="K64" s="2" t="str">
        <f>J64*1427.83</f>
        <v>0</v>
      </c>
      <c r="L64" s="5"/>
    </row>
    <row r="65" spans="1:12" customHeight="1" ht="105" outlineLevel="4">
      <c r="A65" s="1"/>
      <c r="B65" s="1">
        <v>954212</v>
      </c>
      <c r="C65" s="1" t="s">
        <v>210</v>
      </c>
      <c r="D65" s="1" t="s">
        <v>211</v>
      </c>
      <c r="E65" s="2" t="s">
        <v>212</v>
      </c>
      <c r="F65" s="2" t="s">
        <v>213</v>
      </c>
      <c r="G65" s="2" t="s">
        <v>38</v>
      </c>
      <c r="H65" s="2">
        <v>0</v>
      </c>
      <c r="I65" s="1">
        <v>0</v>
      </c>
      <c r="J65" s="3" t="s">
        <v>18</v>
      </c>
      <c r="K65" s="2" t="str">
        <f>J65*1714.91</f>
        <v>0</v>
      </c>
      <c r="L65" s="5"/>
    </row>
    <row r="66" spans="1:12" customHeight="1" ht="105" outlineLevel="4">
      <c r="A66" s="1"/>
      <c r="B66" s="1">
        <v>954213</v>
      </c>
      <c r="C66" s="1" t="s">
        <v>214</v>
      </c>
      <c r="D66" s="1" t="s">
        <v>215</v>
      </c>
      <c r="E66" s="2" t="s">
        <v>216</v>
      </c>
      <c r="F66" s="2" t="s">
        <v>217</v>
      </c>
      <c r="G66" s="2" t="s">
        <v>38</v>
      </c>
      <c r="H66" s="2">
        <v>0</v>
      </c>
      <c r="I66" s="1">
        <v>0</v>
      </c>
      <c r="J66" s="3" t="s">
        <v>18</v>
      </c>
      <c r="K66" s="2" t="str">
        <f>J66*1995.92</f>
        <v>0</v>
      </c>
      <c r="L66" s="5"/>
    </row>
    <row r="67" spans="1:12" outlineLevel="2">
      <c r="A67" s="8" t="s">
        <v>88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5"/>
    </row>
    <row r="68" spans="1:12" customHeight="1" ht="105" outlineLevel="4">
      <c r="A68" s="1"/>
      <c r="B68" s="1">
        <v>955772</v>
      </c>
      <c r="C68" s="1" t="s">
        <v>218</v>
      </c>
      <c r="D68" s="1" t="s">
        <v>219</v>
      </c>
      <c r="E68" s="2" t="s">
        <v>220</v>
      </c>
      <c r="F68" s="2" t="s">
        <v>221</v>
      </c>
      <c r="G68" s="2">
        <v>1</v>
      </c>
      <c r="H68" s="2">
        <v>0</v>
      </c>
      <c r="I68" s="1">
        <v>0</v>
      </c>
      <c r="J68" s="3" t="s">
        <v>18</v>
      </c>
      <c r="K68" s="2" t="str">
        <f>J68*1821.82</f>
        <v>0</v>
      </c>
      <c r="L68" s="5"/>
    </row>
    <row r="69" spans="1:12" customHeight="1" ht="105" outlineLevel="4">
      <c r="A69" s="1"/>
      <c r="B69" s="1">
        <v>955773</v>
      </c>
      <c r="C69" s="1" t="s">
        <v>222</v>
      </c>
      <c r="D69" s="1" t="s">
        <v>223</v>
      </c>
      <c r="E69" s="2" t="s">
        <v>224</v>
      </c>
      <c r="F69" s="2" t="s">
        <v>225</v>
      </c>
      <c r="G69" s="2">
        <v>1</v>
      </c>
      <c r="H69" s="2">
        <v>0</v>
      </c>
      <c r="I69" s="1">
        <v>0</v>
      </c>
      <c r="J69" s="3" t="s">
        <v>18</v>
      </c>
      <c r="K69" s="2" t="str">
        <f>J69*1932.70</f>
        <v>0</v>
      </c>
      <c r="L69" s="5"/>
    </row>
    <row r="70" spans="1:12" customHeight="1" ht="105" outlineLevel="4">
      <c r="A70" s="1"/>
      <c r="B70" s="1">
        <v>955774</v>
      </c>
      <c r="C70" s="1" t="s">
        <v>226</v>
      </c>
      <c r="D70" s="1" t="s">
        <v>227</v>
      </c>
      <c r="E70" s="2" t="s">
        <v>228</v>
      </c>
      <c r="F70" s="2" t="s">
        <v>229</v>
      </c>
      <c r="G70" s="2">
        <v>0</v>
      </c>
      <c r="H70" s="2">
        <v>0</v>
      </c>
      <c r="I70" s="1">
        <v>0</v>
      </c>
      <c r="J70" s="3" t="s">
        <v>18</v>
      </c>
      <c r="K70" s="2" t="str">
        <f>J70*2491.72</f>
        <v>0</v>
      </c>
      <c r="L70" s="5"/>
    </row>
    <row r="71" spans="1:12" customHeight="1" ht="105" outlineLevel="4">
      <c r="A71" s="1"/>
      <c r="B71" s="1">
        <v>955775</v>
      </c>
      <c r="C71" s="1" t="s">
        <v>230</v>
      </c>
      <c r="D71" s="1" t="s">
        <v>231</v>
      </c>
      <c r="E71" s="2" t="s">
        <v>232</v>
      </c>
      <c r="F71" s="2" t="s">
        <v>233</v>
      </c>
      <c r="G71" s="2">
        <v>0</v>
      </c>
      <c r="H71" s="2">
        <v>0</v>
      </c>
      <c r="I71" s="1">
        <v>0</v>
      </c>
      <c r="J71" s="3" t="s">
        <v>18</v>
      </c>
      <c r="K71" s="2" t="str">
        <f>J71*3546.62</f>
        <v>0</v>
      </c>
      <c r="L71" s="5"/>
    </row>
    <row r="72" spans="1:12" customHeight="1" ht="105" outlineLevel="4">
      <c r="A72" s="1"/>
      <c r="B72" s="1">
        <v>955776</v>
      </c>
      <c r="C72" s="1" t="s">
        <v>234</v>
      </c>
      <c r="D72" s="1" t="s">
        <v>235</v>
      </c>
      <c r="E72" s="2" t="s">
        <v>236</v>
      </c>
      <c r="F72" s="2" t="s">
        <v>237</v>
      </c>
      <c r="G72" s="2">
        <v>0</v>
      </c>
      <c r="H72" s="2">
        <v>0</v>
      </c>
      <c r="I72" s="1">
        <v>0</v>
      </c>
      <c r="J72" s="3" t="s">
        <v>18</v>
      </c>
      <c r="K72" s="2" t="str">
        <f>J72*4787.86</f>
        <v>0</v>
      </c>
      <c r="L72" s="5"/>
    </row>
    <row r="73" spans="1:12" customHeight="1" ht="105" outlineLevel="4">
      <c r="A73" s="1"/>
      <c r="B73" s="1">
        <v>955777</v>
      </c>
      <c r="C73" s="1" t="s">
        <v>238</v>
      </c>
      <c r="D73" s="1" t="s">
        <v>239</v>
      </c>
      <c r="E73" s="2" t="s">
        <v>240</v>
      </c>
      <c r="F73" s="2" t="s">
        <v>241</v>
      </c>
      <c r="G73" s="2">
        <v>0</v>
      </c>
      <c r="H73" s="2">
        <v>0</v>
      </c>
      <c r="I73" s="1">
        <v>0</v>
      </c>
      <c r="J73" s="3" t="s">
        <v>18</v>
      </c>
      <c r="K73" s="2" t="str">
        <f>J73*6849.92</f>
        <v>0</v>
      </c>
      <c r="L7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2:K22"/>
    <mergeCell ref="A33:K33"/>
    <mergeCell ref="A63:K63"/>
    <mergeCell ref="A67:K67"/>
    <mergeCell ref="A25:K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2026-08-24T02:23:33+03:00</dcterms:created>
  <dcterms:modified xsi:type="dcterms:W3CDTF">2026-08-24T02:23:33+03:00</dcterms:modified>
  <dc:title>Untitled Spreadsheet</dc:title>
  <dc:description/>
  <dc:subject/>
  <cp:keywords/>
  <cp:category/>
</cp:coreProperties>
</file>