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<sst xmlns="http://schemas.openxmlformats.org/spreadsheetml/2006/main" uniqueCount="132">
  <si>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</si>
  <si>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</si>
  <si>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</si>
  <si>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</si>
  <si>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</si>
  <si>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</si>
  <si>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</si>
  <si>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</si>
  <si>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</si>
  <si>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</si>
  <si>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</si>
  <si>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Клапана балансировочные регулировочные</t>
  </si>
  <si>
    <t>Регулировочные клапаны VALTEC</t>
  </si>
  <si>
    <t>VLC-1143001</t>
  </si>
  <si>
    <t>VT.040.G.60006</t>
  </si>
  <si>
    <t>Автоматич. регулятор перепада  давл. в компл. с запорно-регулировочным клапаном, 1" 250-600 mBar</t>
  </si>
  <si>
    <t>24 102.00 руб.</t>
  </si>
  <si>
    <t>&gt;10</t>
  </si>
  <si>
    <t>шт</t>
  </si>
  <si>
    <t>VLC-1143002</t>
  </si>
  <si>
    <t>VT.040.G.30006</t>
  </si>
  <si>
    <t>Автоматич. регулятор перепада  давл. в компл. с запорно-регулировочным клапаном, 1" 50-300 mBar</t>
  </si>
  <si>
    <t>22 897.00 руб.</t>
  </si>
  <si>
    <t>&gt;50</t>
  </si>
  <si>
    <t>VLC-1143003</t>
  </si>
  <si>
    <t>VT.040.G.60004</t>
  </si>
  <si>
    <t>Автоматич. регулятор перепада  давл. в компл. с запорно-регулировочным клапаном, 1/2" 250-600 mBar</t>
  </si>
  <si>
    <t>21 303.00 руб.</t>
  </si>
  <si>
    <t>VLC-1143004</t>
  </si>
  <si>
    <t>VT.040.G.30004</t>
  </si>
  <si>
    <t>Автоматич. регулятор перепада  давл. в компл. с запорно-регулировочным клапаном, 1/2" 50-300 mBar</t>
  </si>
  <si>
    <t>VLC-1143005</t>
  </si>
  <si>
    <t>VT.040.G.60005</t>
  </si>
  <si>
    <t>Автоматич. регулятор перепада  давл. в компл. с запорно-регулировочным клапаном, 3/4" 250-600 mBar</t>
  </si>
  <si>
    <t>22 493.00 руб.</t>
  </si>
  <si>
    <t>VLC-1143006</t>
  </si>
  <si>
    <t>VT.040.G.30005</t>
  </si>
  <si>
    <t>Автоматич. регулятор перепада  давл. в компл. с запорно-регулировочным клапаном, 3/4" 50-300 mBar</t>
  </si>
  <si>
    <t>22 313.00 руб.</t>
  </si>
  <si>
    <t>VLC-1143007</t>
  </si>
  <si>
    <t>VT.041.G.30006</t>
  </si>
  <si>
    <t>Автоматический регулятор перепада давления 1" 50-300 mBar</t>
  </si>
  <si>
    <t>14 797.00 руб.</t>
  </si>
  <si>
    <t>VLC-1143008</t>
  </si>
  <si>
    <t>VT.041.G.30004</t>
  </si>
  <si>
    <t>Автоматический регулятор перепада давления 1/2" 50-300 mBar</t>
  </si>
  <si>
    <t>14 525.00 руб.</t>
  </si>
  <si>
    <t>&gt;25</t>
  </si>
  <si>
    <t>VLC-1143009</t>
  </si>
  <si>
    <t>VT.041.G.30005</t>
  </si>
  <si>
    <t>Автоматический регулятор перепада давления 3/4" 50-300 mBar</t>
  </si>
  <si>
    <t>14 774.00 руб.</t>
  </si>
  <si>
    <t>VLC-1143010</t>
  </si>
  <si>
    <t>VT.PICV.G.06</t>
  </si>
  <si>
    <t>Автоматический стабилизатор расхода регулируемый, динамический, 1  вн.-вн</t>
  </si>
  <si>
    <t>10 812.00 руб.</t>
  </si>
  <si>
    <t>VLC-1143011</t>
  </si>
  <si>
    <t>VT.PICV.G.04</t>
  </si>
  <si>
    <t>Автоматический стабилизатор расхода регулируемый, динамический, 1/2  вн.-вн</t>
  </si>
  <si>
    <t>3 679.00 руб.</t>
  </si>
  <si>
    <t>&gt;100</t>
  </si>
  <si>
    <t>VLC-1143012</t>
  </si>
  <si>
    <t>VT.PICV.G.05</t>
  </si>
  <si>
    <t>Автоматический стабилизатор расхода регулируемый, динамический, 3/4  вн.-вн</t>
  </si>
  <si>
    <t>3 636.00 руб.</t>
  </si>
  <si>
    <t>VLC-1143013</t>
  </si>
  <si>
    <t>Автоматич.стабилизатор расхода,регулируемый,динамический,корпус 1  вн.-вн (590141)</t>
  </si>
  <si>
    <t>11 280.00 руб.</t>
  </si>
  <si>
    <t>VLC-1143014</t>
  </si>
  <si>
    <t>VT.PICV.G.17</t>
  </si>
  <si>
    <t>Автоматический стабилизатор расхода регулируемый, динамический, 1 1/4 вн.-вн (590068)</t>
  </si>
  <si>
    <t>10 432.00 руб.</t>
  </si>
  <si>
    <t>VLC-1143015</t>
  </si>
  <si>
    <t>VT.042.G.30006</t>
  </si>
  <si>
    <t>Запорно-регулировочный клапан 1"</t>
  </si>
  <si>
    <t>8 493.00 руб.</t>
  </si>
  <si>
    <t>VLC-1143016</t>
  </si>
  <si>
    <t>VT.042.G.30004</t>
  </si>
  <si>
    <t>Запорно-регулировочный клапан 1/2"</t>
  </si>
  <si>
    <t>6 878.00 руб.</t>
  </si>
  <si>
    <t>VLC-1143017</t>
  </si>
  <si>
    <t>VT.042.G.30005</t>
  </si>
  <si>
    <t>Запорно-регулировочный клапан 3/4"</t>
  </si>
  <si>
    <t>7 626.00 руб.</t>
  </si>
  <si>
    <t>VLC-1143018</t>
  </si>
  <si>
    <t>VT.PICC.G.035</t>
  </si>
  <si>
    <t>Картридж с встр.рег.клап для корп. 1/2" или 3/4", 16-200 кПа, 37-575 л/ч, Сер. (590123)</t>
  </si>
  <si>
    <t>13 168.00 руб.</t>
  </si>
  <si>
    <t>VLC-1143019</t>
  </si>
  <si>
    <t>VT.PICC.G.136</t>
  </si>
  <si>
    <t>Картридж с встр.рег.клап. для корп. 1", 16-400 кПа, 865-4630 л/ч, Черн (590125)</t>
  </si>
  <si>
    <t>26 070.00 руб.</t>
  </si>
  <si>
    <t>VLC-1143020</t>
  </si>
  <si>
    <t>VT.PICC.G.036</t>
  </si>
  <si>
    <t>Картридж с встр.рег.клап. для корп. 1/2" или 3/4", 30-400 кПа, 64-1110 л/ч, Черн. (590124)</t>
  </si>
  <si>
    <t>13 695.00 руб.</t>
  </si>
  <si>
    <t>VLC-1143021</t>
  </si>
  <si>
    <t>VT.PICC.G.125</t>
  </si>
  <si>
    <t>Картридж с откр. настр. для корп. 1", 17–400 кПа, 535-5830 л/ч, черн/сер (590122)</t>
  </si>
  <si>
    <t>13 749.00 руб.</t>
  </si>
  <si>
    <t>VLC-1143022</t>
  </si>
  <si>
    <t>VT.PICC.G.022</t>
  </si>
  <si>
    <t>Картридж с открытой настройкой. 17-200 кПа, 276-825 л/ч, Красный</t>
  </si>
  <si>
    <t>6 887.00 руб.</t>
  </si>
  <si>
    <t>VLC-1143023</t>
  </si>
  <si>
    <t>VT.PICC.G.020</t>
  </si>
  <si>
    <t>Картридж с открытой настройкой. 17-210 кПа, 100-412 л/ч, Черный</t>
  </si>
  <si>
    <t>6 703.00 руб.</t>
  </si>
  <si>
    <t>VLC-1143024</t>
  </si>
  <si>
    <t>VT.PICC.G.021</t>
  </si>
  <si>
    <t>Картридж с открытой настройкой. 17-210 кПа, 157-609 л/ч, Зеленый</t>
  </si>
  <si>
    <t>6 971.00 руб.</t>
  </si>
  <si>
    <t>VLC-1143025</t>
  </si>
  <si>
    <t>VT.PICC.G.024</t>
  </si>
  <si>
    <t>Картридж с открытой настройкой. 30-400 кПа, 138-615 л/ч, Черный</t>
  </si>
  <si>
    <t>7 016.00 руб.</t>
  </si>
  <si>
    <t>VLC-1143026</t>
  </si>
  <si>
    <t>VT.PICC.G.025</t>
  </si>
  <si>
    <t>Картридж с открытой настройкой. 30-400 кПа, 238-896 л/ч, Зеленый</t>
  </si>
  <si>
    <t>6 852.00 руб.</t>
  </si>
  <si>
    <t>VLC-1143027</t>
  </si>
  <si>
    <t>VT.PICC.G.023</t>
  </si>
  <si>
    <t>Картридж с открытой настройкой. 30-400 кПа, 406-1270 л/ч, Красный</t>
  </si>
  <si>
    <t>7 138.00 руб.</t>
  </si>
  <si>
    <t>VLC-1143028</t>
  </si>
  <si>
    <t>VT.348.N.04</t>
  </si>
  <si>
    <t>Регулятор температуры прямого действия 1/2"</t>
  </si>
  <si>
    <t>3 817.00 руб.</t>
  </si>
  <si>
    <t>VLC-901068</t>
  </si>
  <si>
    <t>VT.062.NE.0405</t>
  </si>
  <si>
    <t>Клапан запорно-регулирующий с выходом под датчик температуры 1/2"x3/4" Евроконус</t>
  </si>
  <si>
    <t>1 500.00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</si>
</sst>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dd1ec8_86a6_11e9_8101_003048fd731b_189ecea4_a59f_11ee_a526_047c1617b1431.jpeg"/><Relationship Id="rId2" Type="http://schemas.openxmlformats.org/officeDocument/2006/relationships/image" Target="../media/27dd1eca_86a6_11e9_8101_003048fd731b_189ecea8_a59f_11ee_a526_047c1617b1432.jpeg"/><Relationship Id="rId3" Type="http://schemas.openxmlformats.org/officeDocument/2006/relationships/image" Target="../media/27dd1ecc_86a6_11e9_8101_003048fd731b_189eceac_a59f_11ee_a526_047c1617b1433.jpeg"/><Relationship Id="rId4" Type="http://schemas.openxmlformats.org/officeDocument/2006/relationships/image" Target="../media/27dd1ece_86a6_11e9_8101_003048fd731b_189eceb0_a59f_11ee_a526_047c1617b1434.jpeg"/><Relationship Id="rId5" Type="http://schemas.openxmlformats.org/officeDocument/2006/relationships/image" Target="../media/27dd1ed0_86a6_11e9_8101_003048fd731b_189eceb4_a59f_11ee_a526_047c1617b1435.jpeg"/><Relationship Id="rId6" Type="http://schemas.openxmlformats.org/officeDocument/2006/relationships/image" Target="../media/27dd1ed2_86a6_11e9_8101_003048fd731b_189eceb8_a59f_11ee_a526_047c1617b1436.jpeg"/><Relationship Id="rId7" Type="http://schemas.openxmlformats.org/officeDocument/2006/relationships/image" Target="../media/27dd1ed4_86a6_11e9_8101_003048fd731b_189ecebc_a59f_11ee_a526_047c1617b1437.jpeg"/><Relationship Id="rId8" Type="http://schemas.openxmlformats.org/officeDocument/2006/relationships/image" Target="../media/27dd1ed6_86a6_11e9_8101_003048fd731b_189ecec0_a59f_11ee_a526_047c1617b1438.jpeg"/><Relationship Id="rId9" Type="http://schemas.openxmlformats.org/officeDocument/2006/relationships/image" Target="../media/27dd1ed8_86a6_11e9_8101_003048fd731b_189ecec4_a59f_11ee_a526_047c1617b1439.jpeg"/><Relationship Id="rId10" Type="http://schemas.openxmlformats.org/officeDocument/2006/relationships/image" Target="../media/27dd1eda_86a6_11e9_8101_003048fd731b_189ecec8_a59f_11ee_a526_047c1617b14310.jpeg"/><Relationship Id="rId11" Type="http://schemas.openxmlformats.org/officeDocument/2006/relationships/image" Target="../media/27dd1ede_86a6_11e9_8101_003048fd731b_189ececc_a59f_11ee_a526_047c1617b14311.jpeg"/><Relationship Id="rId12" Type="http://schemas.openxmlformats.org/officeDocument/2006/relationships/image" Target="../media/27dd1ee2_86a6_11e9_8101_003048fd731b_189eced0_a59f_11ee_a526_047c1617b14312.jpeg"/><Relationship Id="rId13" Type="http://schemas.openxmlformats.org/officeDocument/2006/relationships/image" Target="../media/27dd1ee6_86a6_11e9_8101_003048fd731b_189eced4_a59f_11ee_a526_047c1617b14313.jpeg"/><Relationship Id="rId14" Type="http://schemas.openxmlformats.org/officeDocument/2006/relationships/image" Target="../media/27dd1ee8_86a6_11e9_8101_003048fd731b_189eced8_a59f_11ee_a526_047c1617b14314.jpeg"/><Relationship Id="rId15" Type="http://schemas.openxmlformats.org/officeDocument/2006/relationships/image" Target="../media/27dd1eea_86a6_11e9_8101_003048fd731b_189ecedc_a59f_11ee_a526_047c1617b14315.jpeg"/><Relationship Id="rId16" Type="http://schemas.openxmlformats.org/officeDocument/2006/relationships/image" Target="../media/27dd1eec_86a6_11e9_8101_003048fd731b_189ecee0_a59f_11ee_a526_047c1617b14316.jpeg"/><Relationship Id="rId17" Type="http://schemas.openxmlformats.org/officeDocument/2006/relationships/image" Target="../media/27dd1eee_86a6_11e9_8101_003048fd731b_189ecee4_a59f_11ee_a526_047c1617b14317.jpeg"/><Relationship Id="rId18" Type="http://schemas.openxmlformats.org/officeDocument/2006/relationships/image" Target="../media/27dd1ef0_86a6_11e9_8101_003048fd731b_634a4356_f953_11e9_810b_003048fd731b18.jpeg"/><Relationship Id="rId19" Type="http://schemas.openxmlformats.org/officeDocument/2006/relationships/image" Target="../media/27dd1ef2_86a6_11e9_8101_003048fd731b_634a4357_f953_11e9_810b_003048fd731b19.jpeg"/><Relationship Id="rId20" Type="http://schemas.openxmlformats.org/officeDocument/2006/relationships/image" Target="../media/27dd1ef4_86a6_11e9_8101_003048fd731b_634a4358_f953_11e9_810b_003048fd731b20.jpeg"/><Relationship Id="rId21" Type="http://schemas.openxmlformats.org/officeDocument/2006/relationships/image" Target="../media/27dd1ef6_86a6_11e9_8101_003048fd731b_634a4359_f953_11e9_810b_003048fd731b21.jpeg"/><Relationship Id="rId22" Type="http://schemas.openxmlformats.org/officeDocument/2006/relationships/image" Target="../media/27dd1ef8_86a6_11e9_8101_003048fd731b_634a435a_f953_11e9_810b_003048fd731b22.jpeg"/><Relationship Id="rId23" Type="http://schemas.openxmlformats.org/officeDocument/2006/relationships/image" Target="../media/27dd1efa_86a6_11e9_8101_003048fd731b_634a435b_f953_11e9_810b_003048fd731b23.jpeg"/><Relationship Id="rId24" Type="http://schemas.openxmlformats.org/officeDocument/2006/relationships/image" Target="../media/27dd1efe_86a6_11e9_8101_003048fd731b_634a435c_f953_11e9_810b_003048fd731b24.jpeg"/><Relationship Id="rId25" Type="http://schemas.openxmlformats.org/officeDocument/2006/relationships/image" Target="../media/27dd1f02_86a6_11e9_8101_003048fd731b_634a435d_f953_11e9_810b_003048fd731b25.jpeg"/><Relationship Id="rId26" Type="http://schemas.openxmlformats.org/officeDocument/2006/relationships/image" Target="../media/27dd1f04_86a6_11e9_8101_003048fd731b_634a435e_f953_11e9_810b_003048fd731b26.jpeg"/><Relationship Id="rId27" Type="http://schemas.openxmlformats.org/officeDocument/2006/relationships/image" Target="../media/27dd1f08_86a6_11e9_8101_003048fd731b_634a435f_f953_11e9_810b_003048fd731b27.jpeg"/><Relationship Id="rId28" Type="http://schemas.openxmlformats.org/officeDocument/2006/relationships/image" Target="../media/27dd1f0a_86a6_11e9_8101_003048fd731b_189ecee8_a59f_11ee_a526_047c1617b14328.jpeg"/><Relationship Id="rId29" Type="http://schemas.openxmlformats.org/officeDocument/2006/relationships/image" Target="../media/9bfb1061_78e1_11f0_a79f_047c1617b143_85576919_7c1e_11f0_a7a3_047c1617b1432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821420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 t="s">
        <v>17</v>
      </c>
      <c r="I5" s="1">
        <v>0</v>
      </c>
      <c r="J5" s="3" t="s">
        <v>18</v>
      </c>
      <c r="K5" s="2" t="str">
        <f>J5*24102.00</f>
        <v>0</v>
      </c>
      <c r="L5" s="5"/>
    </row>
    <row r="6" spans="1:12" customHeight="1" ht="105" outlineLevel="4">
      <c r="A6" s="1"/>
      <c r="B6" s="1">
        <v>821421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0</v>
      </c>
      <c r="H6" s="2" t="s">
        <v>23</v>
      </c>
      <c r="I6" s="1">
        <v>0</v>
      </c>
      <c r="J6" s="3" t="s">
        <v>18</v>
      </c>
      <c r="K6" s="2" t="str">
        <f>J6*22897.00</f>
        <v>0</v>
      </c>
      <c r="L6" s="5"/>
    </row>
    <row r="7" spans="1:12" customHeight="1" ht="105" outlineLevel="4">
      <c r="A7" s="1"/>
      <c r="B7" s="1">
        <v>821422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0</v>
      </c>
      <c r="H7" s="2" t="s">
        <v>23</v>
      </c>
      <c r="I7" s="1">
        <v>0</v>
      </c>
      <c r="J7" s="3" t="s">
        <v>18</v>
      </c>
      <c r="K7" s="2" t="str">
        <f>J7*21303.00</f>
        <v>0</v>
      </c>
      <c r="L7" s="5"/>
    </row>
    <row r="8" spans="1:12" customHeight="1" ht="105" outlineLevel="4">
      <c r="A8" s="1"/>
      <c r="B8" s="1">
        <v>821423</v>
      </c>
      <c r="C8" s="1" t="s">
        <v>28</v>
      </c>
      <c r="D8" s="1" t="s">
        <v>29</v>
      </c>
      <c r="E8" s="2" t="s">
        <v>30</v>
      </c>
      <c r="F8" s="2" t="s">
        <v>27</v>
      </c>
      <c r="G8" s="2">
        <v>0</v>
      </c>
      <c r="H8" s="2" t="s">
        <v>23</v>
      </c>
      <c r="I8" s="1">
        <v>0</v>
      </c>
      <c r="J8" s="3" t="s">
        <v>18</v>
      </c>
      <c r="K8" s="2" t="str">
        <f>J8*21303.00</f>
        <v>0</v>
      </c>
      <c r="L8" s="5"/>
    </row>
    <row r="9" spans="1:12" customHeight="1" ht="105" outlineLevel="4">
      <c r="A9" s="1"/>
      <c r="B9" s="1">
        <v>821424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0</v>
      </c>
      <c r="H9" s="2">
        <v>2</v>
      </c>
      <c r="I9" s="1">
        <v>0</v>
      </c>
      <c r="J9" s="3" t="s">
        <v>18</v>
      </c>
      <c r="K9" s="2" t="str">
        <f>J9*22493.00</f>
        <v>0</v>
      </c>
      <c r="L9" s="5"/>
    </row>
    <row r="10" spans="1:12" customHeight="1" ht="105" outlineLevel="4">
      <c r="A10" s="1"/>
      <c r="B10" s="1">
        <v>821425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0</v>
      </c>
      <c r="H10" s="2" t="s">
        <v>23</v>
      </c>
      <c r="I10" s="1">
        <v>0</v>
      </c>
      <c r="J10" s="3" t="s">
        <v>18</v>
      </c>
      <c r="K10" s="2" t="str">
        <f>J10*22313.00</f>
        <v>0</v>
      </c>
      <c r="L10" s="5"/>
    </row>
    <row r="11" spans="1:12" customHeight="1" ht="105" outlineLevel="4">
      <c r="A11" s="1"/>
      <c r="B11" s="1">
        <v>821426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0</v>
      </c>
      <c r="H11" s="2" t="s">
        <v>23</v>
      </c>
      <c r="I11" s="1">
        <v>0</v>
      </c>
      <c r="J11" s="3" t="s">
        <v>18</v>
      </c>
      <c r="K11" s="2" t="str">
        <f>J11*14797.00</f>
        <v>0</v>
      </c>
      <c r="L11" s="5"/>
    </row>
    <row r="12" spans="1:12" customHeight="1" ht="105" outlineLevel="4">
      <c r="A12" s="1"/>
      <c r="B12" s="1">
        <v>821427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0</v>
      </c>
      <c r="H12" s="2" t="s">
        <v>47</v>
      </c>
      <c r="I12" s="1">
        <v>0</v>
      </c>
      <c r="J12" s="3" t="s">
        <v>18</v>
      </c>
      <c r="K12" s="2" t="str">
        <f>J12*14525.00</f>
        <v>0</v>
      </c>
      <c r="L12" s="5"/>
    </row>
    <row r="13" spans="1:12" customHeight="1" ht="105" outlineLevel="4">
      <c r="A13" s="1"/>
      <c r="B13" s="1">
        <v>821428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0</v>
      </c>
      <c r="H13" s="2" t="s">
        <v>23</v>
      </c>
      <c r="I13" s="1">
        <v>0</v>
      </c>
      <c r="J13" s="3" t="s">
        <v>18</v>
      </c>
      <c r="K13" s="2" t="str">
        <f>J13*14774.00</f>
        <v>0</v>
      </c>
      <c r="L13" s="5"/>
    </row>
    <row r="14" spans="1:12" customHeight="1" ht="105" outlineLevel="4">
      <c r="A14" s="1"/>
      <c r="B14" s="1">
        <v>821429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0</v>
      </c>
      <c r="H14" s="2">
        <v>0</v>
      </c>
      <c r="I14" s="1">
        <v>0</v>
      </c>
      <c r="J14" s="3" t="s">
        <v>18</v>
      </c>
      <c r="K14" s="2" t="str">
        <f>J14*10812.00</f>
        <v>0</v>
      </c>
      <c r="L14" s="5"/>
    </row>
    <row r="15" spans="1:12" customHeight="1" ht="105" outlineLevel="4">
      <c r="A15" s="1"/>
      <c r="B15" s="1">
        <v>821430</v>
      </c>
      <c r="C15" s="1" t="s">
        <v>56</v>
      </c>
      <c r="D15" s="1" t="s">
        <v>57</v>
      </c>
      <c r="E15" s="2" t="s">
        <v>58</v>
      </c>
      <c r="F15" s="2" t="s">
        <v>59</v>
      </c>
      <c r="G15" s="2">
        <v>0</v>
      </c>
      <c r="H15" s="2" t="s">
        <v>60</v>
      </c>
      <c r="I15" s="1">
        <v>0</v>
      </c>
      <c r="J15" s="3" t="s">
        <v>18</v>
      </c>
      <c r="K15" s="2" t="str">
        <f>J15*3679.00</f>
        <v>0</v>
      </c>
      <c r="L15" s="5"/>
    </row>
    <row r="16" spans="1:12" customHeight="1" ht="105" outlineLevel="4">
      <c r="A16" s="1"/>
      <c r="B16" s="1">
        <v>821431</v>
      </c>
      <c r="C16" s="1" t="s">
        <v>61</v>
      </c>
      <c r="D16" s="1" t="s">
        <v>62</v>
      </c>
      <c r="E16" s="2" t="s">
        <v>63</v>
      </c>
      <c r="F16" s="2" t="s">
        <v>64</v>
      </c>
      <c r="G16" s="2">
        <v>0</v>
      </c>
      <c r="H16" s="2" t="s">
        <v>23</v>
      </c>
      <c r="I16" s="1">
        <v>0</v>
      </c>
      <c r="J16" s="3" t="s">
        <v>18</v>
      </c>
      <c r="K16" s="2" t="str">
        <f>J16*3636.00</f>
        <v>0</v>
      </c>
      <c r="L16" s="5"/>
    </row>
    <row r="17" spans="1:12" customHeight="1" ht="105" outlineLevel="4">
      <c r="A17" s="1"/>
      <c r="B17" s="1">
        <v>821432</v>
      </c>
      <c r="C17" s="1" t="s">
        <v>65</v>
      </c>
      <c r="D17" s="1" t="s">
        <v>53</v>
      </c>
      <c r="E17" s="2" t="s">
        <v>66</v>
      </c>
      <c r="F17" s="2" t="s">
        <v>67</v>
      </c>
      <c r="G17" s="2">
        <v>0</v>
      </c>
      <c r="H17" s="2">
        <v>3</v>
      </c>
      <c r="I17" s="1">
        <v>0</v>
      </c>
      <c r="J17" s="3" t="s">
        <v>18</v>
      </c>
      <c r="K17" s="2" t="str">
        <f>J17*11280.00</f>
        <v>0</v>
      </c>
      <c r="L17" s="5"/>
    </row>
    <row r="18" spans="1:12" customHeight="1" ht="105" outlineLevel="4">
      <c r="A18" s="1"/>
      <c r="B18" s="1">
        <v>821433</v>
      </c>
      <c r="C18" s="1" t="s">
        <v>68</v>
      </c>
      <c r="D18" s="1" t="s">
        <v>69</v>
      </c>
      <c r="E18" s="2" t="s">
        <v>70</v>
      </c>
      <c r="F18" s="2" t="s">
        <v>71</v>
      </c>
      <c r="G18" s="2">
        <v>0</v>
      </c>
      <c r="H18" s="2" t="s">
        <v>17</v>
      </c>
      <c r="I18" s="1">
        <v>0</v>
      </c>
      <c r="J18" s="3" t="s">
        <v>18</v>
      </c>
      <c r="K18" s="2" t="str">
        <f>J18*10432.00</f>
        <v>0</v>
      </c>
      <c r="L18" s="5"/>
    </row>
    <row r="19" spans="1:12" customHeight="1" ht="105" outlineLevel="4">
      <c r="A19" s="1"/>
      <c r="B19" s="1">
        <v>821434</v>
      </c>
      <c r="C19" s="1" t="s">
        <v>72</v>
      </c>
      <c r="D19" s="1" t="s">
        <v>73</v>
      </c>
      <c r="E19" s="2" t="s">
        <v>74</v>
      </c>
      <c r="F19" s="2" t="s">
        <v>75</v>
      </c>
      <c r="G19" s="2">
        <v>0</v>
      </c>
      <c r="H19" s="2" t="s">
        <v>47</v>
      </c>
      <c r="I19" s="1">
        <v>0</v>
      </c>
      <c r="J19" s="3" t="s">
        <v>18</v>
      </c>
      <c r="K19" s="2" t="str">
        <f>J19*8493.00</f>
        <v>0</v>
      </c>
      <c r="L19" s="5"/>
    </row>
    <row r="20" spans="1:12" customHeight="1" ht="105" outlineLevel="4">
      <c r="A20" s="1"/>
      <c r="B20" s="1">
        <v>821435</v>
      </c>
      <c r="C20" s="1" t="s">
        <v>76</v>
      </c>
      <c r="D20" s="1" t="s">
        <v>77</v>
      </c>
      <c r="E20" s="2" t="s">
        <v>78</v>
      </c>
      <c r="F20" s="2" t="s">
        <v>79</v>
      </c>
      <c r="G20" s="2">
        <v>0</v>
      </c>
      <c r="H20" s="2" t="s">
        <v>47</v>
      </c>
      <c r="I20" s="1">
        <v>0</v>
      </c>
      <c r="J20" s="3" t="s">
        <v>18</v>
      </c>
      <c r="K20" s="2" t="str">
        <f>J20*6878.00</f>
        <v>0</v>
      </c>
      <c r="L20" s="5"/>
    </row>
    <row r="21" spans="1:12" customHeight="1" ht="105" outlineLevel="4">
      <c r="A21" s="1"/>
      <c r="B21" s="1">
        <v>821436</v>
      </c>
      <c r="C21" s="1" t="s">
        <v>80</v>
      </c>
      <c r="D21" s="1" t="s">
        <v>81</v>
      </c>
      <c r="E21" s="2" t="s">
        <v>82</v>
      </c>
      <c r="F21" s="2" t="s">
        <v>83</v>
      </c>
      <c r="G21" s="2">
        <v>0</v>
      </c>
      <c r="H21" s="2" t="s">
        <v>47</v>
      </c>
      <c r="I21" s="1">
        <v>0</v>
      </c>
      <c r="J21" s="3" t="s">
        <v>18</v>
      </c>
      <c r="K21" s="2" t="str">
        <f>J21*7626.00</f>
        <v>0</v>
      </c>
      <c r="L21" s="5"/>
    </row>
    <row r="22" spans="1:12" customHeight="1" ht="105" outlineLevel="4">
      <c r="A22" s="1"/>
      <c r="B22" s="1">
        <v>821437</v>
      </c>
      <c r="C22" s="1" t="s">
        <v>84</v>
      </c>
      <c r="D22" s="1" t="s">
        <v>85</v>
      </c>
      <c r="E22" s="2" t="s">
        <v>86</v>
      </c>
      <c r="F22" s="2" t="s">
        <v>87</v>
      </c>
      <c r="G22" s="2">
        <v>0</v>
      </c>
      <c r="H22" s="2">
        <v>3</v>
      </c>
      <c r="I22" s="1">
        <v>0</v>
      </c>
      <c r="J22" s="3" t="s">
        <v>18</v>
      </c>
      <c r="K22" s="2" t="str">
        <f>J22*13168.00</f>
        <v>0</v>
      </c>
      <c r="L22" s="5"/>
    </row>
    <row r="23" spans="1:12" customHeight="1" ht="105" outlineLevel="4">
      <c r="A23" s="1"/>
      <c r="B23" s="1">
        <v>821438</v>
      </c>
      <c r="C23" s="1" t="s">
        <v>88</v>
      </c>
      <c r="D23" s="1" t="s">
        <v>89</v>
      </c>
      <c r="E23" s="2" t="s">
        <v>90</v>
      </c>
      <c r="F23" s="2" t="s">
        <v>91</v>
      </c>
      <c r="G23" s="2">
        <v>0</v>
      </c>
      <c r="H23" s="2" t="s">
        <v>17</v>
      </c>
      <c r="I23" s="1">
        <v>0</v>
      </c>
      <c r="J23" s="3" t="s">
        <v>18</v>
      </c>
      <c r="K23" s="2" t="str">
        <f>J23*26070.00</f>
        <v>0</v>
      </c>
      <c r="L23" s="5"/>
    </row>
    <row r="24" spans="1:12" customHeight="1" ht="105" outlineLevel="4">
      <c r="A24" s="1"/>
      <c r="B24" s="1">
        <v>821439</v>
      </c>
      <c r="C24" s="1" t="s">
        <v>92</v>
      </c>
      <c r="D24" s="1" t="s">
        <v>93</v>
      </c>
      <c r="E24" s="2" t="s">
        <v>94</v>
      </c>
      <c r="F24" s="2" t="s">
        <v>95</v>
      </c>
      <c r="G24" s="2">
        <v>0</v>
      </c>
      <c r="H24" s="2">
        <v>5</v>
      </c>
      <c r="I24" s="1">
        <v>0</v>
      </c>
      <c r="J24" s="3" t="s">
        <v>18</v>
      </c>
      <c r="K24" s="2" t="str">
        <f>J24*13695.00</f>
        <v>0</v>
      </c>
      <c r="L24" s="5"/>
    </row>
    <row r="25" spans="1:12" customHeight="1" ht="105" outlineLevel="4">
      <c r="A25" s="1"/>
      <c r="B25" s="1">
        <v>821440</v>
      </c>
      <c r="C25" s="1" t="s">
        <v>96</v>
      </c>
      <c r="D25" s="1" t="s">
        <v>97</v>
      </c>
      <c r="E25" s="2" t="s">
        <v>98</v>
      </c>
      <c r="F25" s="2" t="s">
        <v>99</v>
      </c>
      <c r="G25" s="2">
        <v>0</v>
      </c>
      <c r="H25" s="2">
        <v>0</v>
      </c>
      <c r="I25" s="1">
        <v>0</v>
      </c>
      <c r="J25" s="3" t="s">
        <v>18</v>
      </c>
      <c r="K25" s="2" t="str">
        <f>J25*13749.00</f>
        <v>0</v>
      </c>
      <c r="L25" s="5"/>
    </row>
    <row r="26" spans="1:12" customHeight="1" ht="105" outlineLevel="4">
      <c r="A26" s="1"/>
      <c r="B26" s="1">
        <v>821441</v>
      </c>
      <c r="C26" s="1" t="s">
        <v>100</v>
      </c>
      <c r="D26" s="1" t="s">
        <v>101</v>
      </c>
      <c r="E26" s="2" t="s">
        <v>102</v>
      </c>
      <c r="F26" s="2" t="s">
        <v>103</v>
      </c>
      <c r="G26" s="2">
        <v>0</v>
      </c>
      <c r="H26" s="2">
        <v>10</v>
      </c>
      <c r="I26" s="1">
        <v>0</v>
      </c>
      <c r="J26" s="3" t="s">
        <v>18</v>
      </c>
      <c r="K26" s="2" t="str">
        <f>J26*6887.00</f>
        <v>0</v>
      </c>
      <c r="L26" s="5"/>
    </row>
    <row r="27" spans="1:12" customHeight="1" ht="105" outlineLevel="4">
      <c r="A27" s="1"/>
      <c r="B27" s="1">
        <v>821442</v>
      </c>
      <c r="C27" s="1" t="s">
        <v>104</v>
      </c>
      <c r="D27" s="1" t="s">
        <v>105</v>
      </c>
      <c r="E27" s="2" t="s">
        <v>106</v>
      </c>
      <c r="F27" s="2" t="s">
        <v>107</v>
      </c>
      <c r="G27" s="2">
        <v>0</v>
      </c>
      <c r="H27" s="2">
        <v>0</v>
      </c>
      <c r="I27" s="1">
        <v>0</v>
      </c>
      <c r="J27" s="3" t="s">
        <v>18</v>
      </c>
      <c r="K27" s="2" t="str">
        <f>J27*6703.00</f>
        <v>0</v>
      </c>
      <c r="L27" s="5"/>
    </row>
    <row r="28" spans="1:12" customHeight="1" ht="105" outlineLevel="4">
      <c r="A28" s="1"/>
      <c r="B28" s="1">
        <v>821443</v>
      </c>
      <c r="C28" s="1" t="s">
        <v>108</v>
      </c>
      <c r="D28" s="1" t="s">
        <v>109</v>
      </c>
      <c r="E28" s="2" t="s">
        <v>110</v>
      </c>
      <c r="F28" s="2" t="s">
        <v>111</v>
      </c>
      <c r="G28" s="2">
        <v>0</v>
      </c>
      <c r="H28" s="2">
        <v>2</v>
      </c>
      <c r="I28" s="1">
        <v>0</v>
      </c>
      <c r="J28" s="3" t="s">
        <v>18</v>
      </c>
      <c r="K28" s="2" t="str">
        <f>J28*6971.00</f>
        <v>0</v>
      </c>
      <c r="L28" s="5"/>
    </row>
    <row r="29" spans="1:12" customHeight="1" ht="105" outlineLevel="4">
      <c r="A29" s="1"/>
      <c r="B29" s="1">
        <v>821444</v>
      </c>
      <c r="C29" s="1" t="s">
        <v>112</v>
      </c>
      <c r="D29" s="1" t="s">
        <v>113</v>
      </c>
      <c r="E29" s="2" t="s">
        <v>114</v>
      </c>
      <c r="F29" s="2" t="s">
        <v>115</v>
      </c>
      <c r="G29" s="2">
        <v>0</v>
      </c>
      <c r="H29" s="2" t="s">
        <v>47</v>
      </c>
      <c r="I29" s="1">
        <v>0</v>
      </c>
      <c r="J29" s="3" t="s">
        <v>18</v>
      </c>
      <c r="K29" s="2" t="str">
        <f>J29*7016.00</f>
        <v>0</v>
      </c>
      <c r="L29" s="5"/>
    </row>
    <row r="30" spans="1:12" customHeight="1" ht="105" outlineLevel="4">
      <c r="A30" s="1"/>
      <c r="B30" s="1">
        <v>821445</v>
      </c>
      <c r="C30" s="1" t="s">
        <v>116</v>
      </c>
      <c r="D30" s="1" t="s">
        <v>117</v>
      </c>
      <c r="E30" s="2" t="s">
        <v>118</v>
      </c>
      <c r="F30" s="2" t="s">
        <v>119</v>
      </c>
      <c r="G30" s="2">
        <v>0</v>
      </c>
      <c r="H30" s="2">
        <v>2</v>
      </c>
      <c r="I30" s="1">
        <v>0</v>
      </c>
      <c r="J30" s="3" t="s">
        <v>18</v>
      </c>
      <c r="K30" s="2" t="str">
        <f>J30*6852.00</f>
        <v>0</v>
      </c>
      <c r="L30" s="5"/>
    </row>
    <row r="31" spans="1:12" customHeight="1" ht="105" outlineLevel="4">
      <c r="A31" s="1"/>
      <c r="B31" s="1">
        <v>821446</v>
      </c>
      <c r="C31" s="1" t="s">
        <v>120</v>
      </c>
      <c r="D31" s="1" t="s">
        <v>121</v>
      </c>
      <c r="E31" s="2" t="s">
        <v>122</v>
      </c>
      <c r="F31" s="2" t="s">
        <v>123</v>
      </c>
      <c r="G31" s="2">
        <v>0</v>
      </c>
      <c r="H31" s="2" t="s">
        <v>60</v>
      </c>
      <c r="I31" s="1">
        <v>0</v>
      </c>
      <c r="J31" s="3" t="s">
        <v>18</v>
      </c>
      <c r="K31" s="2" t="str">
        <f>J31*7138.00</f>
        <v>0</v>
      </c>
      <c r="L31" s="5"/>
    </row>
    <row r="32" spans="1:12" customHeight="1" ht="105" outlineLevel="4">
      <c r="A32" s="1"/>
      <c r="B32" s="1">
        <v>821447</v>
      </c>
      <c r="C32" s="1" t="s">
        <v>124</v>
      </c>
      <c r="D32" s="1" t="s">
        <v>125</v>
      </c>
      <c r="E32" s="2" t="s">
        <v>126</v>
      </c>
      <c r="F32" s="2" t="s">
        <v>127</v>
      </c>
      <c r="G32" s="2">
        <v>10</v>
      </c>
      <c r="H32" s="2" t="s">
        <v>60</v>
      </c>
      <c r="I32" s="1">
        <v>0</v>
      </c>
      <c r="J32" s="3" t="s">
        <v>18</v>
      </c>
      <c r="K32" s="2" t="str">
        <f>J32*3817.00</f>
        <v>0</v>
      </c>
      <c r="L32" s="5"/>
    </row>
    <row r="33" spans="1:12" customHeight="1" ht="105" outlineLevel="4">
      <c r="A33" s="1"/>
      <c r="B33" s="1">
        <v>890094</v>
      </c>
      <c r="C33" s="1" t="s">
        <v>128</v>
      </c>
      <c r="D33" s="1" t="s">
        <v>129</v>
      </c>
      <c r="E33" s="2" t="s">
        <v>130</v>
      </c>
      <c r="F33" s="2" t="s">
        <v>131</v>
      </c>
      <c r="G33" s="2">
        <v>0</v>
      </c>
      <c r="H33" s="2">
        <v>0</v>
      </c>
      <c r="I33" s="1">
        <v>0</v>
      </c>
      <c r="J33" s="3" t="s">
        <v>18</v>
      </c>
      <c r="K33" s="2" t="str">
        <f>J33*1500.00</f>
        <v>0</v>
      </c>
      <c r="L3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2026-07-29T02:40:17+03:00</dcterms:created>
  <dcterms:modified xsi:type="dcterms:W3CDTF">2026-07-29T02:40:17+03:00</dcterms:modified>
  <dc:title>Untitled Spreadsheet</dc:title>
  <dc:description/>
  <dc:subject/>
  <cp:keywords/>
  <cp:category/>
</cp:coreProperties>
</file>