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<sst xmlns="http://schemas.openxmlformats.org/spreadsheetml/2006/main" uniqueCount="152">
  <si>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</si>
  <si>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</si>
  <si>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</si>
  <si>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</si>
  <si>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</si>
  <si>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</si>
  <si>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</si>
  <si>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</si>
  <si>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</si>
  <si>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</si>
  <si>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</si>
  <si>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</si>
  <si>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</si>
  <si>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</si>
  <si>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</si>
  <si>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3 442.82 руб.</t>
  </si>
  <si>
    <t>шт</t>
  </si>
  <si>
    <t>ROK-120003</t>
  </si>
  <si>
    <t>Радиатор биметаллический Evolution 500/80 6 сек (136 Вт/сек)</t>
  </si>
  <si>
    <t>5 164.24 руб.</t>
  </si>
  <si>
    <t>ROK-120005</t>
  </si>
  <si>
    <t>Радиатор биметаллический Evolution 500/80 8 сек (136 Вт/сек)</t>
  </si>
  <si>
    <t>6 885.65 руб.</t>
  </si>
  <si>
    <t>&gt;10</t>
  </si>
  <si>
    <t>ROK-120007</t>
  </si>
  <si>
    <t>Радиатор биметаллический Evolution 500/80 10 сек (136 Вт/сек)</t>
  </si>
  <si>
    <t>8 607.06 руб.</t>
  </si>
  <si>
    <t>ROK-120008</t>
  </si>
  <si>
    <t>Радиатор биметаллический Evolution 500/80 12 сек (136 Вт/сек)</t>
  </si>
  <si>
    <t>10 328.47 руб.</t>
  </si>
  <si>
    <t>ROK-120009</t>
  </si>
  <si>
    <t>Радиатор биметаллический Evolution 350/80 6 сек (106 Вт/сек)</t>
  </si>
  <si>
    <t>4 715.17 руб.</t>
  </si>
  <si>
    <t>ROK-120010</t>
  </si>
  <si>
    <t>Радиатор биметаллический Evolution 350/80 8 сек (106 Вт/сек)</t>
  </si>
  <si>
    <t>6 286.90 руб.</t>
  </si>
  <si>
    <t>ROK-120011</t>
  </si>
  <si>
    <t>Радиатор биметаллический Evolution 350/80 10 сек (106 Вт/сек)</t>
  </si>
  <si>
    <t>7 858.62 руб.</t>
  </si>
  <si>
    <t>ROK-120012</t>
  </si>
  <si>
    <t>Радиатор биметаллический Evolution 350/80 12 сек (106 Вт/сек)</t>
  </si>
  <si>
    <t>9 430.34 руб.</t>
  </si>
  <si>
    <t>ROK-120013</t>
  </si>
  <si>
    <t>Радиатор биметаллический Evolution 350/80 4 сек (106 Вт/сек)</t>
  </si>
  <si>
    <t>3 143.45 руб.</t>
  </si>
  <si>
    <t>Радиаторы биметаллические RADENA</t>
  </si>
  <si>
    <t>ROK-120101</t>
  </si>
  <si>
    <t>Радиатор биметаллический RADENA 150/120 6 сек (88 Вт/сек)</t>
  </si>
  <si>
    <t>7 323.03 руб.</t>
  </si>
  <si>
    <t>ROK-120102</t>
  </si>
  <si>
    <t>Радиатор биметаллический RADENA 150/120 8 сек (88 Вт/сек)</t>
  </si>
  <si>
    <t>9 763.97 руб.</t>
  </si>
  <si>
    <t>ROK-120103</t>
  </si>
  <si>
    <t>Радиатор биметаллический RADENA 150/120 10 сек (88 Вт/сек)</t>
  </si>
  <si>
    <t>12 204.92 руб.</t>
  </si>
  <si>
    <t>ROK-120104</t>
  </si>
  <si>
    <t>Радиатор биметаллический RADENA 150/120 12 сек (88 Вт/сек)</t>
  </si>
  <si>
    <t>14 646.06 руб.</t>
  </si>
  <si>
    <t>ROK-120105</t>
  </si>
  <si>
    <t>Радиатор биметаллический RADENA 150/120 14 сек (88 Вт/сек)</t>
  </si>
  <si>
    <t>17 087.00 руб.</t>
  </si>
  <si>
    <t>ROK-120106</t>
  </si>
  <si>
    <t>Радиатор биметаллический RADENA 150/120 16 сек (88 Вт/сек)</t>
  </si>
  <si>
    <t>19 527.95 руб.</t>
  </si>
  <si>
    <t>ROK-120107</t>
  </si>
  <si>
    <t>Радиатор биметаллический RADENA 200/120 6 сек (95 Вт/сек)</t>
  </si>
  <si>
    <t>7 225.81 руб.</t>
  </si>
  <si>
    <t>ROK-120108</t>
  </si>
  <si>
    <t>Радиатор биметаллический RADENA 200/120 8 сек (95 Вт/сек)</t>
  </si>
  <si>
    <t>9 634.28 руб.</t>
  </si>
  <si>
    <t>ROK-120109</t>
  </si>
  <si>
    <t>Радиатор биметаллический RADENA 200/120 10 сек (95 Вт/сек)</t>
  </si>
  <si>
    <t>12 042.95 руб.</t>
  </si>
  <si>
    <t>ROK-120110</t>
  </si>
  <si>
    <t>Радиатор биметаллический RADENA 200/120 12 сек (95 Вт/сек)</t>
  </si>
  <si>
    <t>14 451.43 руб.</t>
  </si>
  <si>
    <t>ROK-120111</t>
  </si>
  <si>
    <t>Радиатор биметаллический RADENA 200/120 14 сек (95 Вт/сек)</t>
  </si>
  <si>
    <t>16 860.10 руб.</t>
  </si>
  <si>
    <t>ROK-120112</t>
  </si>
  <si>
    <t>Радиатор биметаллический RADENA 350/85 4 сек (139 Вт/сек)</t>
  </si>
  <si>
    <t>5 099.69 руб.</t>
  </si>
  <si>
    <t>ROK-120114</t>
  </si>
  <si>
    <t>Радиатор биметаллический RADENA 350/85 6 сек (139 Вт/сек)</t>
  </si>
  <si>
    <t>7 649.53 руб.</t>
  </si>
  <si>
    <t>ROK-120116</t>
  </si>
  <si>
    <t>Радиатор биметаллический RADENA 350/85 8 сек (139 Вт/сек)</t>
  </si>
  <si>
    <t>10 199.38 руб.</t>
  </si>
  <si>
    <t>ROK-120118</t>
  </si>
  <si>
    <t>Радиатор биметаллический RADENA 350/85 10 сек (139 Вт/сек)</t>
  </si>
  <si>
    <t>12 749.22 руб.</t>
  </si>
  <si>
    <t>ROK-120120</t>
  </si>
  <si>
    <t>Радиатор биметаллический RADENA 350/85 12 сек (139 Вт/сек)</t>
  </si>
  <si>
    <t>15 299.06 руб.</t>
  </si>
  <si>
    <t>ROK-120130</t>
  </si>
  <si>
    <t>Радиатор биметаллический RADENA 500/100 4 сек (194 Вт/сек)</t>
  </si>
  <si>
    <t>5 553.70 руб.</t>
  </si>
  <si>
    <t>ROK-120132</t>
  </si>
  <si>
    <t>Радиатор биметаллический RADENA 500/100 6 сек (194 Вт/сек)</t>
  </si>
  <si>
    <t>8 330.45 руб.</t>
  </si>
  <si>
    <t>ROK-120134</t>
  </si>
  <si>
    <t>Радиатор биметаллический RADENA 500/100 8 сек (194 Вт/сек)</t>
  </si>
  <si>
    <t>11 107.21 руб.</t>
  </si>
  <si>
    <t>ROK-120136</t>
  </si>
  <si>
    <t>Радиатор биметаллический RADENA 500/100 10 сек (194 Вт/сек)</t>
  </si>
  <si>
    <t>13 884.16 руб.</t>
  </si>
  <si>
    <t>ROK-120138</t>
  </si>
  <si>
    <t>Радиатор биметаллический RADENA 500/100 12 сек (194 Вт/сек)</t>
  </si>
  <si>
    <t>16 660.91 руб.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</si>
  <si>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</si>
  <si>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</si>
  <si>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</si>
  <si>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6 686.06 руб.</t>
  </si>
  <si>
    <t>ROK-120140</t>
  </si>
  <si>
    <t>Радиатор биметаллический RADENA VC 350/85 6 сек нижнее подключение (140 Вт/сек)</t>
  </si>
  <si>
    <t>9 235.91 руб.</t>
  </si>
  <si>
    <t>ROK-120141</t>
  </si>
  <si>
    <t>Радиатор биметаллический RADENA VC 350/85 8 сек нижнее подключение (140 Вт/сек)</t>
  </si>
  <si>
    <t>11 785.75 руб.</t>
  </si>
  <si>
    <t>ROK-120142</t>
  </si>
  <si>
    <t>Радиатор биметаллический RADENA VC 350/85 10 сек нижнее подключение (140 Вт/сек)</t>
  </si>
  <si>
    <t>14 335.79 руб.</t>
  </si>
  <si>
    <t>ROK-120143</t>
  </si>
  <si>
    <t>Радиатор биметаллический RADENA VC 350/85 12 сек нижнее подключение (140 Вт/сек)</t>
  </si>
  <si>
    <t>16 885.44 руб.</t>
  </si>
  <si>
    <t>ROK-120144</t>
  </si>
  <si>
    <t>Радиатор биметаллический RADENA VC 500/85 4 сек нижнее подключение (178 Вт/сек)</t>
  </si>
  <si>
    <t>7 786.15 руб.</t>
  </si>
  <si>
    <t>ROK-120145</t>
  </si>
  <si>
    <t>Радиатор биметаллический RADENA VC 500/85 5 сек нижнее подключение (178 Вт/сек)</t>
  </si>
  <si>
    <t>9 129.38 руб.</t>
  </si>
  <si>
    <t>ROK-120146</t>
  </si>
  <si>
    <t>Радиатор биметаллический RADENA VC 500/85 6 сек нижнее подключение (178 Вт/сек)</t>
  </si>
  <si>
    <t>10 472.62 руб.</t>
  </si>
  <si>
    <t>ROK-120147</t>
  </si>
  <si>
    <t>Радиатор биметаллический RADENA VC 500/85 7 сек нижнее подключение (178 Вт/сек)</t>
  </si>
  <si>
    <t>11 816.05 руб.</t>
  </si>
  <si>
    <t>ROK-120148</t>
  </si>
  <si>
    <t>Радиатор биметаллический RADENA VC 500/85 8 сек нижнее подключение (178 Вт/сек)</t>
  </si>
  <si>
    <t>13 159.28 руб.</t>
  </si>
  <si>
    <t>ROK-120149</t>
  </si>
  <si>
    <t>Радиатор биметаллический RADENA VC 500/85 9 сек нижнее подключение (178 Вт/сек)</t>
  </si>
  <si>
    <t>14 502.31 руб.</t>
  </si>
  <si>
    <t>ROK-120150</t>
  </si>
  <si>
    <t>Радиатор биметаллический RADENA VC 500/85 10 сек нижнее подключение (178 Вт/сек)</t>
  </si>
  <si>
    <t>15 845.74 руб.</t>
  </si>
  <si>
    <t>ROK-120151</t>
  </si>
  <si>
    <t>Радиатор биметаллический RADENA VC 500/85 11 сек нижнее подключение (178 Вт/сек)</t>
  </si>
  <si>
    <t>17 188.97 руб.</t>
  </si>
  <si>
    <t>ROK-120152</t>
  </si>
  <si>
    <t>Радиатор биметаллический RADENA VC 500/85 12 сек нижнее подключение (178 Вт/сек)</t>
  </si>
  <si>
    <t>18 532.21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</si>
</sst>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Relationship Id="rId11" Type="http://schemas.openxmlformats.org/officeDocument/2006/relationships/image" Target="../media/3b498883_3602_11ed_a327_00259070b484_6f54f212_11fe_11ef_a5b8_047c1617b14311.jpeg"/><Relationship Id="rId12" Type="http://schemas.openxmlformats.org/officeDocument/2006/relationships/image" Target="../media/3b498885_3602_11ed_a327_00259070b484_6f54f213_11fe_11ef_a5b8_047c1617b14312.jpeg"/><Relationship Id="rId13" Type="http://schemas.openxmlformats.org/officeDocument/2006/relationships/image" Target="../media/3b498887_3602_11ed_a327_00259070b484_6f54f20e_11fe_11ef_a5b8_047c1617b14313.jpeg"/><Relationship Id="rId14" Type="http://schemas.openxmlformats.org/officeDocument/2006/relationships/image" Target="../media/3b498889_3602_11ed_a327_00259070b484_6f54f20f_11fe_11ef_a5b8_047c1617b14314.jpeg"/><Relationship Id="rId15" Type="http://schemas.openxmlformats.org/officeDocument/2006/relationships/image" Target="../media/3b49888b_3602_11ed_a327_00259070b484_6f54f210_11fe_11ef_a5b8_047c1617b14315.jpeg"/><Relationship Id="rId16" Type="http://schemas.openxmlformats.org/officeDocument/2006/relationships/image" Target="../media/3b49888d_3602_11ed_a327_00259070b484_6f54f211_11fe_11ef_a5b8_047c1617b14316.jpeg"/><Relationship Id="rId17" Type="http://schemas.openxmlformats.org/officeDocument/2006/relationships/image" Target="../media/3b49888f_3602_11ed_a327_00259070b484_6f54f217_11fe_11ef_a5b8_047c1617b14317.jpeg"/><Relationship Id="rId18" Type="http://schemas.openxmlformats.org/officeDocument/2006/relationships/image" Target="../media/3b498891_3602_11ed_a327_00259070b484_6f54f218_11fe_11ef_a5b8_047c1617b14318.jpeg"/><Relationship Id="rId19" Type="http://schemas.openxmlformats.org/officeDocument/2006/relationships/image" Target="../media/3b498893_3602_11ed_a327_00259070b484_6f54f214_11fe_11ef_a5b8_047c1617b14319.jpeg"/><Relationship Id="rId20" Type="http://schemas.openxmlformats.org/officeDocument/2006/relationships/image" Target="../media/3b498895_3602_11ed_a327_00259070b484_6f54f215_11fe_11ef_a5b8_047c1617b14320.jpeg"/><Relationship Id="rId21" Type="http://schemas.openxmlformats.org/officeDocument/2006/relationships/image" Target="../media/3b498897_3602_11ed_a327_00259070b484_6f54f216_11fe_11ef_a5b8_047c1617b14321.jpeg"/><Relationship Id="rId22" Type="http://schemas.openxmlformats.org/officeDocument/2006/relationships/image" Target="../media/3b498899_3602_11ed_a327_00259070b484_6f54f21b_11fe_11ef_a5b8_047c1617b14322.jpeg"/><Relationship Id="rId23" Type="http://schemas.openxmlformats.org/officeDocument/2006/relationships/image" Target="../media/3b49889d_3602_11ed_a327_00259070b484_6f54f21c_11fe_11ef_a5b8_047c1617b14323.jpeg"/><Relationship Id="rId24" Type="http://schemas.openxmlformats.org/officeDocument/2006/relationships/image" Target="../media/3b4988a1_3602_11ed_a327_00259070b484_6f54f21d_11fe_11ef_a5b8_047c1617b14324.jpeg"/><Relationship Id="rId25" Type="http://schemas.openxmlformats.org/officeDocument/2006/relationships/image" Target="../media/41573447_3602_11ed_a327_00259070b484_6f54f219_11fe_11ef_a5b8_047c1617b14325.jpeg"/><Relationship Id="rId26" Type="http://schemas.openxmlformats.org/officeDocument/2006/relationships/image" Target="../media/4157344b_3602_11ed_a327_00259070b484_6f54f21a_11fe_11ef_a5b8_047c1617b14326.jpeg"/><Relationship Id="rId27" Type="http://schemas.openxmlformats.org/officeDocument/2006/relationships/image" Target="../media/4157345f_3602_11ed_a327_00259070b484_6f54f220_11fe_11ef_a5b8_047c1617b14327.jpeg"/><Relationship Id="rId28" Type="http://schemas.openxmlformats.org/officeDocument/2006/relationships/image" Target="../media/41573463_3602_11ed_a327_00259070b484_6f54f221_11fe_11ef_a5b8_047c1617b14328.jpeg"/><Relationship Id="rId29" Type="http://schemas.openxmlformats.org/officeDocument/2006/relationships/image" Target="../media/41573467_3602_11ed_a327_00259070b484_6f54f222_11fe_11ef_a5b8_047c1617b14329.jpeg"/><Relationship Id="rId30" Type="http://schemas.openxmlformats.org/officeDocument/2006/relationships/image" Target="../media/4157346b_3602_11ed_a327_00259070b484_6f54f21e_11fe_11ef_a5b8_047c1617b14330.jpeg"/><Relationship Id="rId31" Type="http://schemas.openxmlformats.org/officeDocument/2006/relationships/image" Target="../media/4157346f_3602_11ed_a327_00259070b484_6f54f21f_11fe_11ef_a5b8_047c1617b14331.jpeg"/><Relationship Id="rId32" Type="http://schemas.openxmlformats.org/officeDocument/2006/relationships/image" Target="../media/41573471_3602_11ed_a327_00259070b484_444b1bb8_5a46_11f0_a775_047c1617b14332.jpeg"/><Relationship Id="rId33" Type="http://schemas.openxmlformats.org/officeDocument/2006/relationships/image" Target="../media/41573473_3602_11ed_a327_00259070b484_444b1bb9_5a46_11f0_a775_047c1617b14333.jpeg"/><Relationship Id="rId34" Type="http://schemas.openxmlformats.org/officeDocument/2006/relationships/image" Target="../media/41573475_3602_11ed_a327_00259070b484_444b1bba_5a46_11f0_a775_047c1617b14334.jpeg"/><Relationship Id="rId35" Type="http://schemas.openxmlformats.org/officeDocument/2006/relationships/image" Target="../media/41573477_3602_11ed_a327_00259070b484_444b1bb6_5a46_11f0_a775_047c1617b14335.jpeg"/><Relationship Id="rId36" Type="http://schemas.openxmlformats.org/officeDocument/2006/relationships/image" Target="../media/41573479_3602_11ed_a327_00259070b484_444b1bb7_5a46_11f0_a775_047c1617b14336.jpeg"/><Relationship Id="rId37" Type="http://schemas.openxmlformats.org/officeDocument/2006/relationships/image" Target="../media/4157347b_3602_11ed_a327_00259070b484_444b1bbe_5a46_11f0_a775_047c1617b14337.jpeg"/><Relationship Id="rId38" Type="http://schemas.openxmlformats.org/officeDocument/2006/relationships/image" Target="../media/4157347d_3602_11ed_a327_00259070b484_444b1bbf_5a46_11f0_a775_047c1617b14338.jpeg"/><Relationship Id="rId39" Type="http://schemas.openxmlformats.org/officeDocument/2006/relationships/image" Target="../media/4157347f_3602_11ed_a327_00259070b484_444b1bc0_5a46_11f0_a775_047c1617b14339.jpeg"/><Relationship Id="rId40" Type="http://schemas.openxmlformats.org/officeDocument/2006/relationships/image" Target="../media/41573481_3602_11ed_a327_00259070b484_444b1bc1_5a46_11f0_a775_047c1617b14340.jpeg"/><Relationship Id="rId41" Type="http://schemas.openxmlformats.org/officeDocument/2006/relationships/image" Target="../media/41573483_3602_11ed_a327_00259070b484_444b1bc2_5a46_11f0_a775_047c1617b14341.jpeg"/><Relationship Id="rId42" Type="http://schemas.openxmlformats.org/officeDocument/2006/relationships/image" Target="../media/41573485_3602_11ed_a327_00259070b484_444b1bc3_5a46_11f0_a775_047c1617b14342.jpeg"/><Relationship Id="rId43" Type="http://schemas.openxmlformats.org/officeDocument/2006/relationships/image" Target="../media/41573487_3602_11ed_a327_00259070b484_444b1bbb_5a46_11f0_a775_047c1617b14343.jpeg"/><Relationship Id="rId44" Type="http://schemas.openxmlformats.org/officeDocument/2006/relationships/image" Target="../media/41573489_3602_11ed_a327_00259070b484_444b1bbc_5a46_11f0_a775_047c1617b14344.jpeg"/><Relationship Id="rId45" Type="http://schemas.openxmlformats.org/officeDocument/2006/relationships/image" Target="../media/4157348b_3602_11ed_a327_00259070b484_444b1bbd_5a46_11f0_a775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>
        <v>2</v>
      </c>
      <c r="H5" s="2">
        <v>0</v>
      </c>
      <c r="I5" s="1">
        <v>0</v>
      </c>
      <c r="J5" s="3" t="s">
        <v>16</v>
      </c>
      <c r="K5" s="2" t="str">
        <f>J5*3442.82</f>
        <v>0</v>
      </c>
      <c r="L5" s="5"/>
    </row>
    <row r="6" spans="1:12" customHeight="1" ht="105" outlineLevel="4">
      <c r="A6" s="1"/>
      <c r="B6" s="1">
        <v>819083</v>
      </c>
      <c r="C6" s="1" t="s">
        <v>17</v>
      </c>
      <c r="D6" s="1"/>
      <c r="E6" s="2" t="s">
        <v>18</v>
      </c>
      <c r="F6" s="2" t="s">
        <v>19</v>
      </c>
      <c r="G6" s="2">
        <v>6</v>
      </c>
      <c r="H6" s="2">
        <v>0</v>
      </c>
      <c r="I6" s="1">
        <v>0</v>
      </c>
      <c r="J6" s="3" t="s">
        <v>16</v>
      </c>
      <c r="K6" s="2" t="str">
        <f>J6*5164.24</f>
        <v>0</v>
      </c>
      <c r="L6" s="5"/>
    </row>
    <row r="7" spans="1:12" customHeight="1" ht="105" outlineLevel="4">
      <c r="A7" s="1"/>
      <c r="B7" s="1">
        <v>819085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J7*6885.65</f>
        <v>0</v>
      </c>
      <c r="L7" s="5"/>
    </row>
    <row r="8" spans="1:12" customHeight="1" ht="105" outlineLevel="4">
      <c r="A8" s="1"/>
      <c r="B8" s="1">
        <v>819087</v>
      </c>
      <c r="C8" s="1" t="s">
        <v>24</v>
      </c>
      <c r="D8" s="1"/>
      <c r="E8" s="2" t="s">
        <v>25</v>
      </c>
      <c r="F8" s="2" t="s">
        <v>26</v>
      </c>
      <c r="G8" s="2" t="s">
        <v>23</v>
      </c>
      <c r="H8" s="2">
        <v>0</v>
      </c>
      <c r="I8" s="1">
        <v>0</v>
      </c>
      <c r="J8" s="3" t="s">
        <v>16</v>
      </c>
      <c r="K8" s="2" t="str">
        <f>J8*8607.06</f>
        <v>0</v>
      </c>
      <c r="L8" s="5"/>
    </row>
    <row r="9" spans="1:12" customHeight="1" ht="105" outlineLevel="4">
      <c r="A9" s="1"/>
      <c r="B9" s="1">
        <v>819088</v>
      </c>
      <c r="C9" s="1" t="s">
        <v>27</v>
      </c>
      <c r="D9" s="1"/>
      <c r="E9" s="2" t="s">
        <v>28</v>
      </c>
      <c r="F9" s="2" t="s">
        <v>29</v>
      </c>
      <c r="G9" s="2">
        <v>7</v>
      </c>
      <c r="H9" s="2">
        <v>0</v>
      </c>
      <c r="I9" s="1">
        <v>0</v>
      </c>
      <c r="J9" s="3" t="s">
        <v>16</v>
      </c>
      <c r="K9" s="2" t="str">
        <f>J9*10328.47</f>
        <v>0</v>
      </c>
      <c r="L9" s="5"/>
    </row>
    <row r="10" spans="1:12" customHeight="1" ht="105" outlineLevel="4">
      <c r="A10" s="1"/>
      <c r="B10" s="1">
        <v>819089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J10*4715.17</f>
        <v>0</v>
      </c>
      <c r="L10" s="5"/>
    </row>
    <row r="11" spans="1:12" customHeight="1" ht="105" outlineLevel="4">
      <c r="A11" s="1"/>
      <c r="B11" s="1">
        <v>819090</v>
      </c>
      <c r="C11" s="1" t="s">
        <v>33</v>
      </c>
      <c r="D11" s="1"/>
      <c r="E11" s="2" t="s">
        <v>34</v>
      </c>
      <c r="F11" s="2" t="s">
        <v>35</v>
      </c>
      <c r="G11" s="2">
        <v>7</v>
      </c>
      <c r="H11" s="2">
        <v>0</v>
      </c>
      <c r="I11" s="1">
        <v>0</v>
      </c>
      <c r="J11" s="3" t="s">
        <v>16</v>
      </c>
      <c r="K11" s="2" t="str">
        <f>J11*6286.90</f>
        <v>0</v>
      </c>
      <c r="L11" s="5"/>
    </row>
    <row r="12" spans="1:12" customHeight="1" ht="105" outlineLevel="4">
      <c r="A12" s="1"/>
      <c r="B12" s="1">
        <v>819091</v>
      </c>
      <c r="C12" s="1" t="s">
        <v>36</v>
      </c>
      <c r="D12" s="1"/>
      <c r="E12" s="2" t="s">
        <v>37</v>
      </c>
      <c r="F12" s="2" t="s">
        <v>38</v>
      </c>
      <c r="G12" s="2">
        <v>9</v>
      </c>
      <c r="H12" s="2">
        <v>0</v>
      </c>
      <c r="I12" s="1">
        <v>0</v>
      </c>
      <c r="J12" s="3" t="s">
        <v>16</v>
      </c>
      <c r="K12" s="2" t="str">
        <f>J12*7858.62</f>
        <v>0</v>
      </c>
      <c r="L12" s="5"/>
    </row>
    <row r="13" spans="1:12" customHeight="1" ht="105" outlineLevel="4">
      <c r="A13" s="1"/>
      <c r="B13" s="1">
        <v>819092</v>
      </c>
      <c r="C13" s="1" t="s">
        <v>39</v>
      </c>
      <c r="D13" s="1"/>
      <c r="E13" s="2" t="s">
        <v>40</v>
      </c>
      <c r="F13" s="2" t="s">
        <v>41</v>
      </c>
      <c r="G13" s="2">
        <v>1</v>
      </c>
      <c r="H13" s="2">
        <v>0</v>
      </c>
      <c r="I13" s="1">
        <v>0</v>
      </c>
      <c r="J13" s="3" t="s">
        <v>16</v>
      </c>
      <c r="K13" s="2" t="str">
        <f>J13*9430.34</f>
        <v>0</v>
      </c>
      <c r="L13" s="5"/>
    </row>
    <row r="14" spans="1:12" customHeight="1" ht="105" outlineLevel="4">
      <c r="A14" s="1"/>
      <c r="B14" s="1">
        <v>869908</v>
      </c>
      <c r="C14" s="1" t="s">
        <v>42</v>
      </c>
      <c r="D14" s="1"/>
      <c r="E14" s="2" t="s">
        <v>43</v>
      </c>
      <c r="F14" s="2" t="s">
        <v>44</v>
      </c>
      <c r="G14" s="2">
        <v>8</v>
      </c>
      <c r="H14" s="2">
        <v>0</v>
      </c>
      <c r="I14" s="1">
        <v>0</v>
      </c>
      <c r="J14" s="3" t="s">
        <v>16</v>
      </c>
      <c r="K14" s="2" t="str">
        <f>J14*3143.45</f>
        <v>0</v>
      </c>
      <c r="L14" s="5"/>
    </row>
    <row r="15" spans="1:12" outlineLevel="2">
      <c r="A15" s="8" t="s">
        <v>45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869955</v>
      </c>
      <c r="C16" s="1" t="s">
        <v>46</v>
      </c>
      <c r="D16" s="1"/>
      <c r="E16" s="2" t="s">
        <v>47</v>
      </c>
      <c r="F16" s="2" t="s">
        <v>48</v>
      </c>
      <c r="G16" s="2">
        <v>1</v>
      </c>
      <c r="H16" s="2">
        <v>0</v>
      </c>
      <c r="I16" s="1">
        <v>0</v>
      </c>
      <c r="J16" s="3" t="s">
        <v>16</v>
      </c>
      <c r="K16" s="2" t="str">
        <f>J16*7323.03</f>
        <v>0</v>
      </c>
      <c r="L16" s="5"/>
    </row>
    <row r="17" spans="1:12" customHeight="1" ht="105" outlineLevel="4">
      <c r="A17" s="1"/>
      <c r="B17" s="1">
        <v>869956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16</v>
      </c>
      <c r="K17" s="2" t="str">
        <f>J17*9763.97</f>
        <v>0</v>
      </c>
      <c r="L17" s="5"/>
    </row>
    <row r="18" spans="1:12" customHeight="1" ht="105" outlineLevel="4">
      <c r="A18" s="1"/>
      <c r="B18" s="1">
        <v>869957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16</v>
      </c>
      <c r="K18" s="2" t="str">
        <f>J18*12204.92</f>
        <v>0</v>
      </c>
      <c r="L18" s="5"/>
    </row>
    <row r="19" spans="1:12" customHeight="1" ht="105" outlineLevel="4">
      <c r="A19" s="1"/>
      <c r="B19" s="1">
        <v>869958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16</v>
      </c>
      <c r="K19" s="2" t="str">
        <f>J19*14646.06</f>
        <v>0</v>
      </c>
      <c r="L19" s="5"/>
    </row>
    <row r="20" spans="1:12" customHeight="1" ht="105" outlineLevel="4">
      <c r="A20" s="1"/>
      <c r="B20" s="1">
        <v>869959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16</v>
      </c>
      <c r="K20" s="2" t="str">
        <f>J20*17087.00</f>
        <v>0</v>
      </c>
      <c r="L20" s="5"/>
    </row>
    <row r="21" spans="1:12" customHeight="1" ht="105" outlineLevel="4">
      <c r="A21" s="1"/>
      <c r="B21" s="1">
        <v>869960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16</v>
      </c>
      <c r="K21" s="2" t="str">
        <f>J21*19527.95</f>
        <v>0</v>
      </c>
      <c r="L21" s="5"/>
    </row>
    <row r="22" spans="1:12" customHeight="1" ht="105" outlineLevel="4">
      <c r="A22" s="1"/>
      <c r="B22" s="1">
        <v>869961</v>
      </c>
      <c r="C22" s="1" t="s">
        <v>64</v>
      </c>
      <c r="D22" s="1"/>
      <c r="E22" s="2" t="s">
        <v>65</v>
      </c>
      <c r="F22" s="2" t="s">
        <v>66</v>
      </c>
      <c r="G22" s="2">
        <v>1</v>
      </c>
      <c r="H22" s="2">
        <v>0</v>
      </c>
      <c r="I22" s="1">
        <v>0</v>
      </c>
      <c r="J22" s="3" t="s">
        <v>16</v>
      </c>
      <c r="K22" s="2" t="str">
        <f>J22*7225.81</f>
        <v>0</v>
      </c>
      <c r="L22" s="5"/>
    </row>
    <row r="23" spans="1:12" customHeight="1" ht="105" outlineLevel="4">
      <c r="A23" s="1"/>
      <c r="B23" s="1">
        <v>869962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16</v>
      </c>
      <c r="K23" s="2" t="str">
        <f>J23*9634.28</f>
        <v>0</v>
      </c>
      <c r="L23" s="5"/>
    </row>
    <row r="24" spans="1:12" customHeight="1" ht="105" outlineLevel="4">
      <c r="A24" s="1"/>
      <c r="B24" s="1">
        <v>869963</v>
      </c>
      <c r="C24" s="1" t="s">
        <v>70</v>
      </c>
      <c r="D24" s="1"/>
      <c r="E24" s="2" t="s">
        <v>71</v>
      </c>
      <c r="F24" s="2" t="s">
        <v>72</v>
      </c>
      <c r="G24" s="2">
        <v>0</v>
      </c>
      <c r="H24" s="2">
        <v>0</v>
      </c>
      <c r="I24" s="1">
        <v>0</v>
      </c>
      <c r="J24" s="3" t="s">
        <v>16</v>
      </c>
      <c r="K24" s="2" t="str">
        <f>J24*12042.95</f>
        <v>0</v>
      </c>
      <c r="L24" s="5"/>
    </row>
    <row r="25" spans="1:12" customHeight="1" ht="105" outlineLevel="4">
      <c r="A25" s="1"/>
      <c r="B25" s="1">
        <v>869964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16</v>
      </c>
      <c r="K25" s="2" t="str">
        <f>J25*14451.43</f>
        <v>0</v>
      </c>
      <c r="L25" s="5"/>
    </row>
    <row r="26" spans="1:12" customHeight="1" ht="105" outlineLevel="4">
      <c r="A26" s="1"/>
      <c r="B26" s="1">
        <v>869965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16</v>
      </c>
      <c r="K26" s="2" t="str">
        <f>J26*16860.10</f>
        <v>0</v>
      </c>
      <c r="L26" s="5"/>
    </row>
    <row r="27" spans="1:12" customHeight="1" ht="105" outlineLevel="4">
      <c r="A27" s="1"/>
      <c r="B27" s="1">
        <v>869966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16</v>
      </c>
      <c r="K27" s="2" t="str">
        <f>J27*5099.69</f>
        <v>0</v>
      </c>
      <c r="L27" s="5"/>
    </row>
    <row r="28" spans="1:12" customHeight="1" ht="105" outlineLevel="4">
      <c r="A28" s="1"/>
      <c r="B28" s="1">
        <v>869968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16</v>
      </c>
      <c r="K28" s="2" t="str">
        <f>J28*7649.53</f>
        <v>0</v>
      </c>
      <c r="L28" s="5"/>
    </row>
    <row r="29" spans="1:12" customHeight="1" ht="105" outlineLevel="4">
      <c r="A29" s="1"/>
      <c r="B29" s="1">
        <v>869970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16</v>
      </c>
      <c r="K29" s="2" t="str">
        <f>J29*10199.38</f>
        <v>0</v>
      </c>
      <c r="L29" s="5"/>
    </row>
    <row r="30" spans="1:12" customHeight="1" ht="105" outlineLevel="4">
      <c r="A30" s="1"/>
      <c r="B30" s="1">
        <v>869972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16</v>
      </c>
      <c r="K30" s="2" t="str">
        <f>J30*12749.22</f>
        <v>0</v>
      </c>
      <c r="L30" s="5"/>
    </row>
    <row r="31" spans="1:12" customHeight="1" ht="105" outlineLevel="4">
      <c r="A31" s="1"/>
      <c r="B31" s="1">
        <v>869974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16</v>
      </c>
      <c r="K31" s="2" t="str">
        <f>J31*15299.06</f>
        <v>0</v>
      </c>
      <c r="L31" s="5"/>
    </row>
    <row r="32" spans="1:12" customHeight="1" ht="105" outlineLevel="4">
      <c r="A32" s="1"/>
      <c r="B32" s="1">
        <v>869984</v>
      </c>
      <c r="C32" s="1" t="s">
        <v>94</v>
      </c>
      <c r="D32" s="1"/>
      <c r="E32" s="2" t="s">
        <v>95</v>
      </c>
      <c r="F32" s="2" t="s">
        <v>96</v>
      </c>
      <c r="G32" s="2">
        <v>0</v>
      </c>
      <c r="H32" s="2">
        <v>0</v>
      </c>
      <c r="I32" s="1">
        <v>0</v>
      </c>
      <c r="J32" s="3" t="s">
        <v>16</v>
      </c>
      <c r="K32" s="2" t="str">
        <f>J32*5553.70</f>
        <v>0</v>
      </c>
      <c r="L32" s="5"/>
    </row>
    <row r="33" spans="1:12" customHeight="1" ht="105" outlineLevel="4">
      <c r="A33" s="1"/>
      <c r="B33" s="1">
        <v>869986</v>
      </c>
      <c r="C33" s="1" t="s">
        <v>97</v>
      </c>
      <c r="D33" s="1"/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16</v>
      </c>
      <c r="K33" s="2" t="str">
        <f>J33*8330.45</f>
        <v>0</v>
      </c>
      <c r="L33" s="5"/>
    </row>
    <row r="34" spans="1:12" customHeight="1" ht="105" outlineLevel="4">
      <c r="A34" s="1"/>
      <c r="B34" s="1">
        <v>869988</v>
      </c>
      <c r="C34" s="1" t="s">
        <v>100</v>
      </c>
      <c r="D34" s="1"/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16</v>
      </c>
      <c r="K34" s="2" t="str">
        <f>J34*11107.21</f>
        <v>0</v>
      </c>
      <c r="L34" s="5"/>
    </row>
    <row r="35" spans="1:12" customHeight="1" ht="105" outlineLevel="4">
      <c r="A35" s="1"/>
      <c r="B35" s="1">
        <v>869990</v>
      </c>
      <c r="C35" s="1" t="s">
        <v>103</v>
      </c>
      <c r="D35" s="1"/>
      <c r="E35" s="2" t="s">
        <v>104</v>
      </c>
      <c r="F35" s="2" t="s">
        <v>105</v>
      </c>
      <c r="G35" s="2">
        <v>3</v>
      </c>
      <c r="H35" s="2">
        <v>0</v>
      </c>
      <c r="I35" s="1">
        <v>0</v>
      </c>
      <c r="J35" s="3" t="s">
        <v>16</v>
      </c>
      <c r="K35" s="2" t="str">
        <f>J35*13884.16</f>
        <v>0</v>
      </c>
      <c r="L35" s="5"/>
    </row>
    <row r="36" spans="1:12" customHeight="1" ht="105" outlineLevel="4">
      <c r="A36" s="1"/>
      <c r="B36" s="1">
        <v>869992</v>
      </c>
      <c r="C36" s="1" t="s">
        <v>106</v>
      </c>
      <c r="D36" s="1"/>
      <c r="E36" s="2" t="s">
        <v>107</v>
      </c>
      <c r="F36" s="2" t="s">
        <v>108</v>
      </c>
      <c r="G36" s="2">
        <v>4</v>
      </c>
      <c r="H36" s="2">
        <v>0</v>
      </c>
      <c r="I36" s="1">
        <v>0</v>
      </c>
      <c r="J36" s="3" t="s">
        <v>16</v>
      </c>
      <c r="K36" s="2" t="str">
        <f>J36*16660.91</f>
        <v>0</v>
      </c>
      <c r="L36" s="5"/>
    </row>
    <row r="37" spans="1:12" outlineLevel="2">
      <c r="A37" s="8" t="s">
        <v>109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869993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16</v>
      </c>
      <c r="K38" s="2" t="str">
        <f>J38*6686.06</f>
        <v>0</v>
      </c>
      <c r="L38" s="5"/>
    </row>
    <row r="39" spans="1:12" customHeight="1" ht="105" outlineLevel="4">
      <c r="A39" s="1"/>
      <c r="B39" s="1">
        <v>869994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16</v>
      </c>
      <c r="K39" s="2" t="str">
        <f>J39*9235.91</f>
        <v>0</v>
      </c>
      <c r="L39" s="5"/>
    </row>
    <row r="40" spans="1:12" customHeight="1" ht="105" outlineLevel="4">
      <c r="A40" s="1"/>
      <c r="B40" s="1">
        <v>869995</v>
      </c>
      <c r="C40" s="1" t="s">
        <v>116</v>
      </c>
      <c r="D40" s="1"/>
      <c r="E40" s="2" t="s">
        <v>117</v>
      </c>
      <c r="F40" s="2" t="s">
        <v>118</v>
      </c>
      <c r="G40" s="2">
        <v>0</v>
      </c>
      <c r="H40" s="2">
        <v>0</v>
      </c>
      <c r="I40" s="1">
        <v>0</v>
      </c>
      <c r="J40" s="3" t="s">
        <v>16</v>
      </c>
      <c r="K40" s="2" t="str">
        <f>J40*11785.75</f>
        <v>0</v>
      </c>
      <c r="L40" s="5"/>
    </row>
    <row r="41" spans="1:12" customHeight="1" ht="105" outlineLevel="4">
      <c r="A41" s="1"/>
      <c r="B41" s="1">
        <v>869996</v>
      </c>
      <c r="C41" s="1" t="s">
        <v>119</v>
      </c>
      <c r="D41" s="1"/>
      <c r="E41" s="2" t="s">
        <v>120</v>
      </c>
      <c r="F41" s="2" t="s">
        <v>121</v>
      </c>
      <c r="G41" s="2">
        <v>0</v>
      </c>
      <c r="H41" s="2">
        <v>0</v>
      </c>
      <c r="I41" s="1">
        <v>0</v>
      </c>
      <c r="J41" s="3" t="s">
        <v>16</v>
      </c>
      <c r="K41" s="2" t="str">
        <f>J41*14335.79</f>
        <v>0</v>
      </c>
      <c r="L41" s="5"/>
    </row>
    <row r="42" spans="1:12" customHeight="1" ht="105" outlineLevel="4">
      <c r="A42" s="1"/>
      <c r="B42" s="1">
        <v>869997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16</v>
      </c>
      <c r="K42" s="2" t="str">
        <f>J42*16885.44</f>
        <v>0</v>
      </c>
      <c r="L42" s="5"/>
    </row>
    <row r="43" spans="1:12" customHeight="1" ht="105" outlineLevel="4">
      <c r="A43" s="1"/>
      <c r="B43" s="1">
        <v>869998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16</v>
      </c>
      <c r="K43" s="2" t="str">
        <f>J43*7786.15</f>
        <v>0</v>
      </c>
      <c r="L43" s="5"/>
    </row>
    <row r="44" spans="1:12" customHeight="1" ht="105" outlineLevel="4">
      <c r="A44" s="1"/>
      <c r="B44" s="1">
        <v>869999</v>
      </c>
      <c r="C44" s="1" t="s">
        <v>128</v>
      </c>
      <c r="D44" s="1"/>
      <c r="E44" s="2" t="s">
        <v>129</v>
      </c>
      <c r="F44" s="2" t="s">
        <v>130</v>
      </c>
      <c r="G44" s="2">
        <v>0</v>
      </c>
      <c r="H44" s="2">
        <v>0</v>
      </c>
      <c r="I44" s="1">
        <v>0</v>
      </c>
      <c r="J44" s="3" t="s">
        <v>16</v>
      </c>
      <c r="K44" s="2" t="str">
        <f>J44*9129.38</f>
        <v>0</v>
      </c>
      <c r="L44" s="5"/>
    </row>
    <row r="45" spans="1:12" customHeight="1" ht="105" outlineLevel="4">
      <c r="A45" s="1"/>
      <c r="B45" s="1">
        <v>870000</v>
      </c>
      <c r="C45" s="1" t="s">
        <v>131</v>
      </c>
      <c r="D45" s="1"/>
      <c r="E45" s="2" t="s">
        <v>132</v>
      </c>
      <c r="F45" s="2" t="s">
        <v>133</v>
      </c>
      <c r="G45" s="2">
        <v>0</v>
      </c>
      <c r="H45" s="2">
        <v>0</v>
      </c>
      <c r="I45" s="1">
        <v>0</v>
      </c>
      <c r="J45" s="3" t="s">
        <v>16</v>
      </c>
      <c r="K45" s="2" t="str">
        <f>J45*10472.62</f>
        <v>0</v>
      </c>
      <c r="L45" s="5"/>
    </row>
    <row r="46" spans="1:12" customHeight="1" ht="105" outlineLevel="4">
      <c r="A46" s="1"/>
      <c r="B46" s="1">
        <v>870001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16</v>
      </c>
      <c r="K46" s="2" t="str">
        <f>J46*11816.05</f>
        <v>0</v>
      </c>
      <c r="L46" s="5"/>
    </row>
    <row r="47" spans="1:12" customHeight="1" ht="105" outlineLevel="4">
      <c r="A47" s="1"/>
      <c r="B47" s="1">
        <v>870002</v>
      </c>
      <c r="C47" s="1" t="s">
        <v>137</v>
      </c>
      <c r="D47" s="1"/>
      <c r="E47" s="2" t="s">
        <v>138</v>
      </c>
      <c r="F47" s="2" t="s">
        <v>139</v>
      </c>
      <c r="G47" s="2">
        <v>0</v>
      </c>
      <c r="H47" s="2">
        <v>0</v>
      </c>
      <c r="I47" s="1">
        <v>0</v>
      </c>
      <c r="J47" s="3" t="s">
        <v>16</v>
      </c>
      <c r="K47" s="2" t="str">
        <f>J47*13159.28</f>
        <v>0</v>
      </c>
      <c r="L47" s="5"/>
    </row>
    <row r="48" spans="1:12" customHeight="1" ht="105" outlineLevel="4">
      <c r="A48" s="1"/>
      <c r="B48" s="1">
        <v>870003</v>
      </c>
      <c r="C48" s="1" t="s">
        <v>140</v>
      </c>
      <c r="D48" s="1"/>
      <c r="E48" s="2" t="s">
        <v>141</v>
      </c>
      <c r="F48" s="2" t="s">
        <v>142</v>
      </c>
      <c r="G48" s="2">
        <v>0</v>
      </c>
      <c r="H48" s="2">
        <v>0</v>
      </c>
      <c r="I48" s="1">
        <v>0</v>
      </c>
      <c r="J48" s="3" t="s">
        <v>16</v>
      </c>
      <c r="K48" s="2" t="str">
        <f>J48*14502.31</f>
        <v>0</v>
      </c>
      <c r="L48" s="5"/>
    </row>
    <row r="49" spans="1:12" customHeight="1" ht="105" outlineLevel="4">
      <c r="A49" s="1"/>
      <c r="B49" s="1">
        <v>870004</v>
      </c>
      <c r="C49" s="1" t="s">
        <v>143</v>
      </c>
      <c r="D49" s="1"/>
      <c r="E49" s="2" t="s">
        <v>144</v>
      </c>
      <c r="F49" s="2" t="s">
        <v>145</v>
      </c>
      <c r="G49" s="2">
        <v>0</v>
      </c>
      <c r="H49" s="2">
        <v>0</v>
      </c>
      <c r="I49" s="1">
        <v>0</v>
      </c>
      <c r="J49" s="3" t="s">
        <v>16</v>
      </c>
      <c r="K49" s="2" t="str">
        <f>J49*15845.74</f>
        <v>0</v>
      </c>
      <c r="L49" s="5"/>
    </row>
    <row r="50" spans="1:12" customHeight="1" ht="105" outlineLevel="4">
      <c r="A50" s="1"/>
      <c r="B50" s="1">
        <v>870005</v>
      </c>
      <c r="C50" s="1" t="s">
        <v>146</v>
      </c>
      <c r="D50" s="1"/>
      <c r="E50" s="2" t="s">
        <v>147</v>
      </c>
      <c r="F50" s="2" t="s">
        <v>148</v>
      </c>
      <c r="G50" s="2">
        <v>0</v>
      </c>
      <c r="H50" s="2">
        <v>0</v>
      </c>
      <c r="I50" s="1">
        <v>0</v>
      </c>
      <c r="J50" s="3" t="s">
        <v>16</v>
      </c>
      <c r="K50" s="2" t="str">
        <f>J50*17188.97</f>
        <v>0</v>
      </c>
      <c r="L50" s="5"/>
    </row>
    <row r="51" spans="1:12" customHeight="1" ht="105" outlineLevel="4">
      <c r="A51" s="1"/>
      <c r="B51" s="1">
        <v>870006</v>
      </c>
      <c r="C51" s="1" t="s">
        <v>149</v>
      </c>
      <c r="D51" s="1"/>
      <c r="E51" s="2" t="s">
        <v>150</v>
      </c>
      <c r="F51" s="2" t="s">
        <v>151</v>
      </c>
      <c r="G51" s="2">
        <v>0</v>
      </c>
      <c r="H51" s="2">
        <v>0</v>
      </c>
      <c r="I51" s="1">
        <v>0</v>
      </c>
      <c r="J51" s="3" t="s">
        <v>16</v>
      </c>
      <c r="K51" s="2" t="str">
        <f>J51*18532.21</f>
        <v>0</v>
      </c>
      <c r="L5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2026-07-12T09:05:58+03:00</dcterms:created>
  <dcterms:modified xsi:type="dcterms:W3CDTF">2026-07-12T09:05:58+03:00</dcterms:modified>
  <dc:title>Untitled Spreadsheet</dc:title>
  <dc:description/>
  <dc:subject/>
  <cp:keywords/>
  <cp:category/>
</cp:coreProperties>
</file>