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<sst xmlns="http://schemas.openxmlformats.org/spreadsheetml/2006/main" uniqueCount="185">
  <si>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</si>
  <si>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</si>
  <si>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</si>
  <si>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</si>
  <si>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</si>
  <si>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</si>
  <si>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</si>
  <si>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</si>
  <si>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</si>
  <si>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</si>
  <si>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</si>
  <si>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Резинотехнические изделия</t>
  </si>
  <si>
    <t>Манжеты</t>
  </si>
  <si>
    <t>MAS-110001</t>
  </si>
  <si>
    <t>Манжета для канализации черная ТЭП 32х25 (1/50шт)</t>
  </si>
  <si>
    <t>21.12 руб.</t>
  </si>
  <si>
    <t>шт</t>
  </si>
  <si>
    <t>MAS-110002</t>
  </si>
  <si>
    <t>Манжета для канализации черная ТЭП 40х25 (1/50шт)</t>
  </si>
  <si>
    <t>22.48 руб.</t>
  </si>
  <si>
    <t>&gt;100</t>
  </si>
  <si>
    <t>MAS-110003</t>
  </si>
  <si>
    <t>Манжета для канализации черная ТЭП 40х32 (1/50шт)</t>
  </si>
  <si>
    <t>20.92 руб.</t>
  </si>
  <si>
    <t>MAS-110004</t>
  </si>
  <si>
    <t>Манжета для канализации черная ТЭП 50х25 (1/300шт)</t>
  </si>
  <si>
    <t>29.90 руб.</t>
  </si>
  <si>
    <t>&gt;500</t>
  </si>
  <si>
    <t>MAS-110005</t>
  </si>
  <si>
    <t>Манжета для канализации черная ТЭП 50х32 (1/100шт)</t>
  </si>
  <si>
    <t>25.28 руб.</t>
  </si>
  <si>
    <t>MAS-110006</t>
  </si>
  <si>
    <t>Манжета для канализации черная ТЭП 50х40 (1/100шт) удлиненная</t>
  </si>
  <si>
    <t>22.07 руб.</t>
  </si>
  <si>
    <t>MAS-110007</t>
  </si>
  <si>
    <t>Манжета для канализации черная ТЭП 73х50 (1/40шт)</t>
  </si>
  <si>
    <t>55.59 руб.</t>
  </si>
  <si>
    <t>MAS-110008</t>
  </si>
  <si>
    <t>Манжета для канализации черная ТЭП 124х110 (1/50шт)</t>
  </si>
  <si>
    <t>72.40 руб.</t>
  </si>
  <si>
    <t>MAS-110035</t>
  </si>
  <si>
    <t>Манжета дренажная универсальная серая ТЭП диаметры 5-10/ 6-12/13-18(1/20шт)</t>
  </si>
  <si>
    <t>135.12 руб.</t>
  </si>
  <si>
    <t>&gt;50</t>
  </si>
  <si>
    <t>RAS-220001</t>
  </si>
  <si>
    <t>манжета 32*25 (100шт)</t>
  </si>
  <si>
    <t>22.95 руб.</t>
  </si>
  <si>
    <t>RAS-220002</t>
  </si>
  <si>
    <t>манжета 40*32 (200шт)</t>
  </si>
  <si>
    <t>15.64 руб.</t>
  </si>
  <si>
    <t>&gt;25</t>
  </si>
  <si>
    <t>RAS-220003</t>
  </si>
  <si>
    <t>манжета 50*40 (500шт)</t>
  </si>
  <si>
    <t>21.93 руб.</t>
  </si>
  <si>
    <t>RAS-220004</t>
  </si>
  <si>
    <t>манжета 50*32 (200шт)</t>
  </si>
  <si>
    <t>24.14 руб.</t>
  </si>
  <si>
    <t>RAS-220005</t>
  </si>
  <si>
    <t>манжета 40*25 (200шт)</t>
  </si>
  <si>
    <t>24.48 руб.</t>
  </si>
  <si>
    <t>&gt;10</t>
  </si>
  <si>
    <t>RAS-220008</t>
  </si>
  <si>
    <t>манжета 73*40 (100шт)</t>
  </si>
  <si>
    <t>58.82 руб.</t>
  </si>
  <si>
    <t>RAS-220013</t>
  </si>
  <si>
    <t>манжета к полочке для унитаза - конусный (300шт)</t>
  </si>
  <si>
    <t>17.34 руб.</t>
  </si>
  <si>
    <t>RAS-220014</t>
  </si>
  <si>
    <t>манжета к полочке для унитаза - ступенчатый (100шт)</t>
  </si>
  <si>
    <t>31.11 руб.</t>
  </si>
  <si>
    <t>Прокладки</t>
  </si>
  <si>
    <t>MAS-110024</t>
  </si>
  <si>
    <t>Прокладка паронитовая (для газа) 1/2" (упаковка-пакет 100шт)</t>
  </si>
  <si>
    <t>144.03 руб.</t>
  </si>
  <si>
    <t>упак</t>
  </si>
  <si>
    <t>MAS-110025</t>
  </si>
  <si>
    <t>Прокладка паронитовая (для газа) 3/4" (упаковка-пакет 100шт)</t>
  </si>
  <si>
    <t>243.06 руб.</t>
  </si>
  <si>
    <t>MAS-110026</t>
  </si>
  <si>
    <t>Прокладка паронитовая (для газа) 1" (упаковка-пакет 100шт)</t>
  </si>
  <si>
    <t>360.10 руб.</t>
  </si>
  <si>
    <t>MAS-110027</t>
  </si>
  <si>
    <t>Прокладка резиновая 1/2" (упаковка-пакет 100шт)</t>
  </si>
  <si>
    <t>167.20 руб.</t>
  </si>
  <si>
    <t>MAS-110028</t>
  </si>
  <si>
    <t>Прокладка резиновая 3/4" (упаковка-пакет 100шт)</t>
  </si>
  <si>
    <t>220.00 руб.</t>
  </si>
  <si>
    <t>MAS-110029</t>
  </si>
  <si>
    <t>Прокладка резиновая 1" (упаковка-пакет 100шт)</t>
  </si>
  <si>
    <t>277.20 руб.</t>
  </si>
  <si>
    <t>MAS-110030</t>
  </si>
  <si>
    <t>Прокладка прозрачная силиконовая  уплотнительная 1/2" (упаковка-пакет 100шт)</t>
  </si>
  <si>
    <t>172.24 руб.</t>
  </si>
  <si>
    <t>MAS-110031</t>
  </si>
  <si>
    <t>Прокладка прозрачная силиконовая уплотнительная 3/4" (упаковка-пакет 100шт)</t>
  </si>
  <si>
    <t>227.48 руб.</t>
  </si>
  <si>
    <t>MAS-110032</t>
  </si>
  <si>
    <t>Прокладка прозрачная силиконовая уплотнительная 1" (упаковка-пакет 100шт)</t>
  </si>
  <si>
    <t>413.42 руб.</t>
  </si>
  <si>
    <t>MAS-110033</t>
  </si>
  <si>
    <t>Кольцо для отеч. излива 12х16 (упаковка-пакет 50шт)</t>
  </si>
  <si>
    <t>100.10 руб.</t>
  </si>
  <si>
    <t>MAS-110034</t>
  </si>
  <si>
    <t>Кольцо для имп. излива 14х19 (упаковка-пакет 50шт)</t>
  </si>
  <si>
    <t>RAS-230001</t>
  </si>
  <si>
    <t>кольцо сальник шпинделя 6*10*25 (100шт)</t>
  </si>
  <si>
    <t>4.25 руб.</t>
  </si>
  <si>
    <t>RAS-230002</t>
  </si>
  <si>
    <t>кольцо сальник шпинделя 6*8*14 (100шт)</t>
  </si>
  <si>
    <t>RAS-230003</t>
  </si>
  <si>
    <t>кольцо сальник шпинделя 8*12*25 (100шт)</t>
  </si>
  <si>
    <t>RAS-230004</t>
  </si>
  <si>
    <t>кольцо стопорное на импортный излив (100шт)</t>
  </si>
  <si>
    <t>1.70 руб.</t>
  </si>
  <si>
    <t>RAS-230005</t>
  </si>
  <si>
    <t>кольцо стопорное на отечественный излив (100шт)</t>
  </si>
  <si>
    <t>RAS-230007</t>
  </si>
  <si>
    <t>паронитовая прокладка 1"  h=2мм (100шт)</t>
  </si>
  <si>
    <t>4.08 руб.</t>
  </si>
  <si>
    <t>RAS-230013</t>
  </si>
  <si>
    <t>прокладка резиновая 3/8" (100шт)</t>
  </si>
  <si>
    <t>RAS-230014</t>
  </si>
  <si>
    <t>прокладка для кран-буксы силикон (импорт) (100шт)</t>
  </si>
  <si>
    <t>2.55 руб.</t>
  </si>
  <si>
    <t>RAS-230015</t>
  </si>
  <si>
    <t>прокладка для кран-буксы силикон (Россия) (100шт)</t>
  </si>
  <si>
    <t>RAS-230016</t>
  </si>
  <si>
    <t>прокладка для смесителя "юбка" (100шт)</t>
  </si>
  <si>
    <t>0.00 руб.</t>
  </si>
  <si>
    <t>RAS-230017</t>
  </si>
  <si>
    <t>прокладка между бачком и унитазом - грушевидная</t>
  </si>
  <si>
    <t>69.87 руб.</t>
  </si>
  <si>
    <t>RAS-230018</t>
  </si>
  <si>
    <t>прокладка между бачком и унитазом - круглая</t>
  </si>
  <si>
    <t>46.58 руб.</t>
  </si>
  <si>
    <t>RAS-230019</t>
  </si>
  <si>
    <t>прокладка между бачком и унитазом И-Вфпс</t>
  </si>
  <si>
    <t>859.69 руб.</t>
  </si>
  <si>
    <t>RAS-230020</t>
  </si>
  <si>
    <t>прокладка между бачком и унитазом И-КК</t>
  </si>
  <si>
    <t>RAS-230021</t>
  </si>
  <si>
    <t>прокладка между бачком и унитазом И-ККпс</t>
  </si>
  <si>
    <t>RAS-230022</t>
  </si>
  <si>
    <t>прокладка между бачком и унитазом И-С</t>
  </si>
  <si>
    <t>38 578.10 руб.</t>
  </si>
  <si>
    <t>RAS-230023</t>
  </si>
  <si>
    <t>прокладка на излив 12мм (рос.) (100шт)</t>
  </si>
  <si>
    <t>RAS-230024</t>
  </si>
  <si>
    <t>прокладка на излив 14мм (имп.) (100шт)</t>
  </si>
  <si>
    <t>RAS-230028</t>
  </si>
  <si>
    <t>прокладка фторопластовая 1" (100шт)</t>
  </si>
  <si>
    <t>31.28 руб.</t>
  </si>
  <si>
    <t>RAS-230029</t>
  </si>
  <si>
    <t>прокладка фторопластовая 1/2" (100шт)</t>
  </si>
  <si>
    <t>8.50 руб.</t>
  </si>
  <si>
    <t>RAS-230030</t>
  </si>
  <si>
    <t>прокладка фторопластовая 3/4" (100шт)</t>
  </si>
  <si>
    <t>17.17 руб.</t>
  </si>
  <si>
    <t>RAS-230031</t>
  </si>
  <si>
    <t>кольцо резиновое для гибкой подводки 6мм</t>
  </si>
  <si>
    <t>VLC-1314005</t>
  </si>
  <si>
    <t>VT.KIT.1.1640</t>
  </si>
  <si>
    <t>Набор колец EPDM, для обжимных и пресс-фитингов VALTEC, Дн 16-40 (ремонтный комплект)  (900шт)</t>
  </si>
  <si>
    <t>132.00 руб.</t>
  </si>
  <si>
    <t>&gt;1000</t>
  </si>
  <si>
    <t>VLC-1314006</t>
  </si>
  <si>
    <t>VT.KIT.2.0409</t>
  </si>
  <si>
    <t>Набор колец EPDM,  для арматуры и резьбовых фитингов VALTEC, Ду 1/2"-2" (ремонтный комплект)  (300шт</t>
  </si>
  <si>
    <t>165.00 руб.</t>
  </si>
  <si>
    <t>VLC-1314007</t>
  </si>
  <si>
    <t>VT.KIT.3.0</t>
  </si>
  <si>
    <t>Набор №3 Кольца уплотнительные из EPDM, ремонтный комплект для радиаторной арматуры, латунных фильтр</t>
  </si>
  <si>
    <t>208.00 руб.</t>
  </si>
  <si>
    <t>VLC-900650</t>
  </si>
  <si>
    <t>VT.KIT.7.0</t>
  </si>
  <si>
    <t>Ремонтный комплект №7. Набор прокладок для резьбовых фитингов и арматуры с накидной гайкой.</t>
  </si>
  <si>
    <t>48.00 руб.</t>
  </si>
  <si>
    <t>VLC-900651</t>
  </si>
  <si>
    <t>VT.KIT.8.0</t>
  </si>
  <si>
    <t>Ремонтный комплект №8. Набор уплотнительных колец для разъемных фитингов и арматуры Ду 1/2* и 3/4*</t>
  </si>
  <si>
    <t>87.00 руб.</t>
  </si>
  <si>
    <t>VLC-999121</t>
  </si>
  <si>
    <t>VT.KIT.4.0405</t>
  </si>
  <si>
    <t>Набор колец EPDM,  для редукторов VALTEC, Ду 1/2"-3/4" (ремонтный комплект)</t>
  </si>
  <si>
    <t>118.00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</si>
</sst>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56446d_50dc_11ee_a4b8_047c1617b143_444b1bca_5a46_11f0_a775_047c1617b1431.jpeg"/><Relationship Id="rId2" Type="http://schemas.openxmlformats.org/officeDocument/2006/relationships/image" Target="../media/a956446f_50dc_11ee_a4b8_047c1617b143_444b1bcb_5a46_11f0_a775_047c1617b1432.jpeg"/><Relationship Id="rId3" Type="http://schemas.openxmlformats.org/officeDocument/2006/relationships/image" Target="../media/a9564471_50dc_11ee_a4b8_047c1617b143_444b1bcc_5a46_11f0_a775_047c1617b1433.jpeg"/><Relationship Id="rId4" Type="http://schemas.openxmlformats.org/officeDocument/2006/relationships/image" Target="../media/a9564473_50dc_11ee_a4b8_047c1617b143_444b1bcd_5a46_11f0_a775_047c1617b1434.jpeg"/><Relationship Id="rId5" Type="http://schemas.openxmlformats.org/officeDocument/2006/relationships/image" Target="../media/a9564475_50dc_11ee_a4b8_047c1617b143_444b1bce_5a46_11f0_a775_047c1617b1435.jpeg"/><Relationship Id="rId6" Type="http://schemas.openxmlformats.org/officeDocument/2006/relationships/image" Target="../media/a9564477_50dc_11ee_a4b8_047c1617b143_444b1bcf_5a46_11f0_a775_047c1617b1436.jpeg"/><Relationship Id="rId7" Type="http://schemas.openxmlformats.org/officeDocument/2006/relationships/image" Target="../media/a9564479_50dc_11ee_a4b8_047c1617b143_444b1bd0_5a46_11f0_a775_047c1617b1437.jpeg"/><Relationship Id="rId8" Type="http://schemas.openxmlformats.org/officeDocument/2006/relationships/image" Target="../media/a956447b_50dc_11ee_a4b8_047c1617b143_444b1bc9_5a46_11f0_a775_047c1617b1438.jpeg"/><Relationship Id="rId9" Type="http://schemas.openxmlformats.org/officeDocument/2006/relationships/image" Target="../media/18110d41_50ef_11ee_a4b8_047c1617b143_444b1bd1_5a46_11f0_a775_047c1617b1439.jpeg"/><Relationship Id="rId10" Type="http://schemas.openxmlformats.org/officeDocument/2006/relationships/image" Target="../media/b65b9345_86a6_11e9_8101_003048fd731b_2ab5ecd1_49d5_11ea_810f_003048fd731b10.jpeg"/><Relationship Id="rId11" Type="http://schemas.openxmlformats.org/officeDocument/2006/relationships/image" Target="../media/b65b9348_86a6_11e9_8101_003048fd731b_2ab5ecd3_49d5_11ea_810f_003048fd731b11.jpeg"/><Relationship Id="rId12" Type="http://schemas.openxmlformats.org/officeDocument/2006/relationships/image" Target="../media/b65b934b_86a6_11e9_8101_003048fd731b_2ab5ecd6_49d5_11ea_810f_003048fd731b12.jpeg"/><Relationship Id="rId13" Type="http://schemas.openxmlformats.org/officeDocument/2006/relationships/image" Target="../media/b65b934e_86a6_11e9_8101_003048fd731b_2ab5ecd5_49d5_11ea_810f_003048fd731b13.jpeg"/><Relationship Id="rId14" Type="http://schemas.openxmlformats.org/officeDocument/2006/relationships/image" Target="../media/b65b9351_86a6_11e9_8101_003048fd731b_2ab5ecd2_49d5_11ea_810f_003048fd731b14.jpeg"/><Relationship Id="rId15" Type="http://schemas.openxmlformats.org/officeDocument/2006/relationships/image" Target="../media/b65b935a_86a6_11e9_8101_003048fd731b_2ab5ecd8_49d5_11ea_810f_003048fd731b15.jpeg"/><Relationship Id="rId16" Type="http://schemas.openxmlformats.org/officeDocument/2006/relationships/image" Target="../media/b65b9369_86a6_11e9_8101_003048fd731b_2ab5ecdc_49d5_11ea_810f_003048fd731b16.jpeg"/><Relationship Id="rId17" Type="http://schemas.openxmlformats.org/officeDocument/2006/relationships/image" Target="../media/b65b936c_86a6_11e9_8101_003048fd731b_2ab5ecdd_49d5_11ea_810f_003048fd731b17.jpeg"/><Relationship Id="rId18" Type="http://schemas.openxmlformats.org/officeDocument/2006/relationships/image" Target="../media/18110d2b_50ef_11ee_a4b8_047c1617b143_444b1bdb_5a46_11f0_a775_047c1617b14318.jpeg"/><Relationship Id="rId19" Type="http://schemas.openxmlformats.org/officeDocument/2006/relationships/image" Target="../media/18110d2d_50ef_11ee_a4b8_047c1617b143_444b1bdf_5a46_11f0_a775_047c1617b14319.jpeg"/><Relationship Id="rId20" Type="http://schemas.openxmlformats.org/officeDocument/2006/relationships/image" Target="../media/18110d2f_50ef_11ee_a4b8_047c1617b143_d43ed73d_f115_11ee_a58b_047c1617b14320.jpeg"/><Relationship Id="rId21" Type="http://schemas.openxmlformats.org/officeDocument/2006/relationships/image" Target="../media/18110d31_50ef_11ee_a4b8_047c1617b143_444b1bee_5a46_11f0_a775_047c1617b14321.jpeg"/><Relationship Id="rId22" Type="http://schemas.openxmlformats.org/officeDocument/2006/relationships/image" Target="../media/18110d33_50ef_11ee_a4b8_047c1617b143_444b1bf0_5a46_11f0_a775_047c1617b14322.jpeg"/><Relationship Id="rId23" Type="http://schemas.openxmlformats.org/officeDocument/2006/relationships/image" Target="../media/18110d35_50ef_11ee_a4b8_047c1617b143_444b1bec_5a46_11f0_a775_047c1617b14323.jpeg"/><Relationship Id="rId24" Type="http://schemas.openxmlformats.org/officeDocument/2006/relationships/image" Target="../media/18110d37_50ef_11ee_a4b8_047c1617b143_444b1be3_5a46_11f0_a775_047c1617b14324.jpeg"/><Relationship Id="rId25" Type="http://schemas.openxmlformats.org/officeDocument/2006/relationships/image" Target="../media/18110d39_50ef_11ee_a4b8_047c1617b143_444b1be9_5a46_11f0_a775_047c1617b14325.jpeg"/><Relationship Id="rId26" Type="http://schemas.openxmlformats.org/officeDocument/2006/relationships/image" Target="../media/18110d3b_50ef_11ee_a4b8_047c1617b143_444b1be6_5a46_11f0_a775_047c1617b14326.jpeg"/><Relationship Id="rId27" Type="http://schemas.openxmlformats.org/officeDocument/2006/relationships/image" Target="../media/18110d3d_50ef_11ee_a4b8_047c1617b143_444b1bd6_5a46_11f0_a775_047c1617b14327.jpeg"/><Relationship Id="rId28" Type="http://schemas.openxmlformats.org/officeDocument/2006/relationships/image" Target="../media/18110d3f_50ef_11ee_a4b8_047c1617b143_444b1bd4_5a46_11f0_a775_047c1617b14328.jpeg"/><Relationship Id="rId29" Type="http://schemas.openxmlformats.org/officeDocument/2006/relationships/image" Target="../media/b65b9379_86a6_11e9_8101_003048fd731b_2ab5ecde_49d5_11ea_810f_003048fd731b29.jpeg"/><Relationship Id="rId30" Type="http://schemas.openxmlformats.org/officeDocument/2006/relationships/image" Target="../media/b65b937c_86a6_11e9_8101_003048fd731b_2ab5ecdf_49d5_11ea_810f_003048fd731b30.jpeg"/><Relationship Id="rId31" Type="http://schemas.openxmlformats.org/officeDocument/2006/relationships/image" Target="../media/b65b937f_86a6_11e9_8101_003048fd731b_2ab5ece0_49d5_11ea_810f_003048fd731b31.jpeg"/><Relationship Id="rId32" Type="http://schemas.openxmlformats.org/officeDocument/2006/relationships/image" Target="../media/b65b9382_86a6_11e9_8101_003048fd731b_2ab5ece1_49d5_11ea_810f_003048fd731b32.jpeg"/><Relationship Id="rId33" Type="http://schemas.openxmlformats.org/officeDocument/2006/relationships/image" Target="../media/b65b9385_86a6_11e9_8101_003048fd731b_2ab5ece2_49d5_11ea_810f_003048fd731b33.jpeg"/><Relationship Id="rId34" Type="http://schemas.openxmlformats.org/officeDocument/2006/relationships/image" Target="../media/b65b938b_86a6_11e9_8101_003048fd731b_2ab5ecea_49d5_11ea_810f_003048fd731b34.jpeg"/><Relationship Id="rId35" Type="http://schemas.openxmlformats.org/officeDocument/2006/relationships/image" Target="../media/b65b939d_86a6_11e9_8101_003048fd731b_2ab5ecf0_49d5_11ea_810f_003048fd731b35.jpeg"/><Relationship Id="rId36" Type="http://schemas.openxmlformats.org/officeDocument/2006/relationships/image" Target="../media/b65b93a0_86a6_11e9_8101_003048fd731b_2ab5ecf1_49d5_11ea_810f_003048fd731b36.jpeg"/><Relationship Id="rId37" Type="http://schemas.openxmlformats.org/officeDocument/2006/relationships/image" Target="../media/b65b93a3_86a6_11e9_8101_003048fd731b_2ab5ecf2_49d5_11ea_810f_003048fd731b37.jpeg"/><Relationship Id="rId38" Type="http://schemas.openxmlformats.org/officeDocument/2006/relationships/image" Target="../media/b65b93a6_86a6_11e9_8101_003048fd731b_d43ed738_f115_11ee_a58b_047c1617b14338.jpeg"/><Relationship Id="rId39" Type="http://schemas.openxmlformats.org/officeDocument/2006/relationships/image" Target="../media/b65b93a9_86a6_11e9_8101_003048fd731b_2ab5ecf3_49d5_11ea_810f_003048fd731b39.jpeg"/><Relationship Id="rId40" Type="http://schemas.openxmlformats.org/officeDocument/2006/relationships/image" Target="../media/b65b93ab_86a6_11e9_8101_003048fd731b_2ab5ecf4_49d5_11ea_810f_003048fd731b40.jpeg"/><Relationship Id="rId41" Type="http://schemas.openxmlformats.org/officeDocument/2006/relationships/image" Target="../media/b65b93ad_86a6_11e9_8101_003048fd731b_444b1bda_5a46_11f0_a775_047c1617b14341.jpeg"/><Relationship Id="rId42" Type="http://schemas.openxmlformats.org/officeDocument/2006/relationships/image" Target="../media/b65b93af_86a6_11e9_8101_003048fd731b_d43ed73a_f115_11ee_a58b_047c1617b14342.jpeg"/><Relationship Id="rId43" Type="http://schemas.openxmlformats.org/officeDocument/2006/relationships/image" Target="../media/b65b93b1_86a6_11e9_8101_003048fd731b_d43ed73b_f115_11ee_a58b_047c1617b14343.jpeg"/><Relationship Id="rId44" Type="http://schemas.openxmlformats.org/officeDocument/2006/relationships/image" Target="../media/b65b93b3_86a6_11e9_8101_003048fd731b_d43ed73c_f115_11ee_a58b_047c1617b14344.jpeg"/><Relationship Id="rId45" Type="http://schemas.openxmlformats.org/officeDocument/2006/relationships/image" Target="../media/b65b93b5_86a6_11e9_8101_003048fd731b_2ab5ecf5_49d5_11ea_810f_003048fd731b45.jpeg"/><Relationship Id="rId46" Type="http://schemas.openxmlformats.org/officeDocument/2006/relationships/image" Target="../media/b65b93b8_86a6_11e9_8101_003048fd731b_2ab5ecf6_49d5_11ea_810f_003048fd731b46.jpeg"/><Relationship Id="rId47" Type="http://schemas.openxmlformats.org/officeDocument/2006/relationships/image" Target="../media/b65b93c4_86a6_11e9_8101_003048fd731b_312eecb8_49d5_11ea_810f_003048fd731b47.jpeg"/><Relationship Id="rId48" Type="http://schemas.openxmlformats.org/officeDocument/2006/relationships/image" Target="../media/b65b93c7_86a6_11e9_8101_003048fd731b_312eecb9_49d5_11ea_810f_003048fd731b48.jpeg"/><Relationship Id="rId49" Type="http://schemas.openxmlformats.org/officeDocument/2006/relationships/image" Target="../media/b65b93ca_86a6_11e9_8101_003048fd731b_312eecba_49d5_11ea_810f_003048fd731b49.jpeg"/><Relationship Id="rId50" Type="http://schemas.openxmlformats.org/officeDocument/2006/relationships/image" Target="../media/4bac9814_419b_11ea_810f_003048fd731b_444b1bd9_5a46_11f0_a775_047c1617b14350.jpeg"/><Relationship Id="rId51" Type="http://schemas.openxmlformats.org/officeDocument/2006/relationships/image" Target="../media/b65b9370_86a6_11e9_8101_003048fd731b_6949acf5_f953_11e9_810b_003048fd731b51.jpeg"/><Relationship Id="rId52" Type="http://schemas.openxmlformats.org/officeDocument/2006/relationships/image" Target="../media/b65b9373_86a6_11e9_8101_003048fd731b_6949acf6_f953_11e9_810b_003048fd731b52.jpeg"/><Relationship Id="rId53" Type="http://schemas.openxmlformats.org/officeDocument/2006/relationships/image" Target="../media/b65b9376_86a6_11e9_8101_003048fd731b_6949acf7_f953_11e9_810b_003048fd731b53.jpeg"/><Relationship Id="rId54" Type="http://schemas.openxmlformats.org/officeDocument/2006/relationships/image" Target="../media/54e1da9c_3459_11ef_a5e4_047c1617b143_4e2a7400_fcc7_11ef_a6ef_047c1617b14354.jpeg"/><Relationship Id="rId55" Type="http://schemas.openxmlformats.org/officeDocument/2006/relationships/image" Target="../media/54e1da9e_3459_11ef_a5e4_047c1617b143_4e2a7402_fcc7_11ef_a6ef_047c1617b14355.jpeg"/><Relationship Id="rId56" Type="http://schemas.openxmlformats.org/officeDocument/2006/relationships/image" Target="../media/36303af2_3acc_11ec_8367_003048fd731b_d9a65666_f1e4_11ef_a6e1_047c1617b1435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879507</v>
      </c>
      <c r="C5" s="1" t="s">
        <v>13</v>
      </c>
      <c r="D5" s="1"/>
      <c r="E5" s="2" t="s">
        <v>14</v>
      </c>
      <c r="F5" s="2" t="s">
        <v>15</v>
      </c>
      <c r="G5" s="2">
        <v>5</v>
      </c>
      <c r="H5" s="2">
        <v>0</v>
      </c>
      <c r="I5" s="1">
        <v>0</v>
      </c>
      <c r="J5" s="3" t="s">
        <v>16</v>
      </c>
      <c r="K5" s="2" t="str">
        <f>J5*21.12</f>
        <v>0</v>
      </c>
      <c r="L5" s="5"/>
    </row>
    <row r="6" spans="1:12" customHeight="1" ht="105" outlineLevel="4">
      <c r="A6" s="1"/>
      <c r="B6" s="1">
        <v>879508</v>
      </c>
      <c r="C6" s="1" t="s">
        <v>17</v>
      </c>
      <c r="D6" s="1"/>
      <c r="E6" s="2" t="s">
        <v>18</v>
      </c>
      <c r="F6" s="2" t="s">
        <v>19</v>
      </c>
      <c r="G6" s="2" t="s">
        <v>20</v>
      </c>
      <c r="H6" s="2">
        <v>0</v>
      </c>
      <c r="I6" s="1">
        <v>0</v>
      </c>
      <c r="J6" s="3" t="s">
        <v>16</v>
      </c>
      <c r="K6" s="2" t="str">
        <f>J6*22.48</f>
        <v>0</v>
      </c>
      <c r="L6" s="5"/>
    </row>
    <row r="7" spans="1:12" customHeight="1" ht="105" outlineLevel="4">
      <c r="A7" s="1"/>
      <c r="B7" s="1">
        <v>879509</v>
      </c>
      <c r="C7" s="1" t="s">
        <v>21</v>
      </c>
      <c r="D7" s="1"/>
      <c r="E7" s="2" t="s">
        <v>22</v>
      </c>
      <c r="F7" s="2" t="s">
        <v>23</v>
      </c>
      <c r="G7" s="2" t="s">
        <v>20</v>
      </c>
      <c r="H7" s="2">
        <v>0</v>
      </c>
      <c r="I7" s="1">
        <v>0</v>
      </c>
      <c r="J7" s="3" t="s">
        <v>16</v>
      </c>
      <c r="K7" s="2" t="str">
        <f>J7*20.92</f>
        <v>0</v>
      </c>
      <c r="L7" s="5"/>
    </row>
    <row r="8" spans="1:12" customHeight="1" ht="105" outlineLevel="4">
      <c r="A8" s="1"/>
      <c r="B8" s="1">
        <v>879510</v>
      </c>
      <c r="C8" s="1" t="s">
        <v>24</v>
      </c>
      <c r="D8" s="1"/>
      <c r="E8" s="2" t="s">
        <v>25</v>
      </c>
      <c r="F8" s="2" t="s">
        <v>26</v>
      </c>
      <c r="G8" s="2" t="s">
        <v>27</v>
      </c>
      <c r="H8" s="2">
        <v>0</v>
      </c>
      <c r="I8" s="1">
        <v>0</v>
      </c>
      <c r="J8" s="3" t="s">
        <v>16</v>
      </c>
      <c r="K8" s="2" t="str">
        <f>J8*29.90</f>
        <v>0</v>
      </c>
      <c r="L8" s="5"/>
    </row>
    <row r="9" spans="1:12" customHeight="1" ht="105" outlineLevel="4">
      <c r="A9" s="1"/>
      <c r="B9" s="1">
        <v>879511</v>
      </c>
      <c r="C9" s="1" t="s">
        <v>28</v>
      </c>
      <c r="D9" s="1"/>
      <c r="E9" s="2" t="s">
        <v>29</v>
      </c>
      <c r="F9" s="2" t="s">
        <v>30</v>
      </c>
      <c r="G9" s="2" t="s">
        <v>20</v>
      </c>
      <c r="H9" s="2">
        <v>0</v>
      </c>
      <c r="I9" s="1">
        <v>0</v>
      </c>
      <c r="J9" s="3" t="s">
        <v>16</v>
      </c>
      <c r="K9" s="2" t="str">
        <f>J9*25.28</f>
        <v>0</v>
      </c>
      <c r="L9" s="5"/>
    </row>
    <row r="10" spans="1:12" customHeight="1" ht="105" outlineLevel="4">
      <c r="A10" s="1"/>
      <c r="B10" s="1">
        <v>879512</v>
      </c>
      <c r="C10" s="1" t="s">
        <v>31</v>
      </c>
      <c r="D10" s="1"/>
      <c r="E10" s="2" t="s">
        <v>32</v>
      </c>
      <c r="F10" s="2" t="s">
        <v>33</v>
      </c>
      <c r="G10" s="2" t="s">
        <v>20</v>
      </c>
      <c r="H10" s="2">
        <v>0</v>
      </c>
      <c r="I10" s="1">
        <v>0</v>
      </c>
      <c r="J10" s="3" t="s">
        <v>16</v>
      </c>
      <c r="K10" s="2" t="str">
        <f>J10*22.07</f>
        <v>0</v>
      </c>
      <c r="L10" s="5"/>
    </row>
    <row r="11" spans="1:12" customHeight="1" ht="105" outlineLevel="4">
      <c r="A11" s="1"/>
      <c r="B11" s="1">
        <v>879513</v>
      </c>
      <c r="C11" s="1" t="s">
        <v>34</v>
      </c>
      <c r="D11" s="1"/>
      <c r="E11" s="2" t="s">
        <v>35</v>
      </c>
      <c r="F11" s="2" t="s">
        <v>36</v>
      </c>
      <c r="G11" s="2" t="s">
        <v>20</v>
      </c>
      <c r="H11" s="2">
        <v>0</v>
      </c>
      <c r="I11" s="1">
        <v>0</v>
      </c>
      <c r="J11" s="3" t="s">
        <v>16</v>
      </c>
      <c r="K11" s="2" t="str">
        <f>J11*55.59</f>
        <v>0</v>
      </c>
      <c r="L11" s="5"/>
    </row>
    <row r="12" spans="1:12" customHeight="1" ht="105" outlineLevel="4">
      <c r="A12" s="1"/>
      <c r="B12" s="1">
        <v>879514</v>
      </c>
      <c r="C12" s="1" t="s">
        <v>37</v>
      </c>
      <c r="D12" s="1"/>
      <c r="E12" s="2" t="s">
        <v>38</v>
      </c>
      <c r="F12" s="2" t="s">
        <v>39</v>
      </c>
      <c r="G12" s="2" t="s">
        <v>20</v>
      </c>
      <c r="H12" s="2">
        <v>0</v>
      </c>
      <c r="I12" s="1">
        <v>0</v>
      </c>
      <c r="J12" s="3" t="s">
        <v>16</v>
      </c>
      <c r="K12" s="2" t="str">
        <f>J12*72.40</f>
        <v>0</v>
      </c>
      <c r="L12" s="5"/>
    </row>
    <row r="13" spans="1:12" customHeight="1" ht="105" outlineLevel="4">
      <c r="A13" s="1"/>
      <c r="B13" s="1">
        <v>879541</v>
      </c>
      <c r="C13" s="1" t="s">
        <v>40</v>
      </c>
      <c r="D13" s="1"/>
      <c r="E13" s="2" t="s">
        <v>41</v>
      </c>
      <c r="F13" s="2" t="s">
        <v>42</v>
      </c>
      <c r="G13" s="2" t="s">
        <v>43</v>
      </c>
      <c r="H13" s="2">
        <v>0</v>
      </c>
      <c r="I13" s="1">
        <v>0</v>
      </c>
      <c r="J13" s="3" t="s">
        <v>16</v>
      </c>
      <c r="K13" s="2" t="str">
        <f>J13*135.12</f>
        <v>0</v>
      </c>
      <c r="L13" s="5"/>
    </row>
    <row r="14" spans="1:12" customHeight="1" ht="105" outlineLevel="4">
      <c r="A14" s="1"/>
      <c r="B14" s="1">
        <v>822733</v>
      </c>
      <c r="C14" s="1" t="s">
        <v>44</v>
      </c>
      <c r="D14" s="1"/>
      <c r="E14" s="2" t="s">
        <v>45</v>
      </c>
      <c r="F14" s="2" t="s">
        <v>46</v>
      </c>
      <c r="G14" s="2" t="s">
        <v>43</v>
      </c>
      <c r="H14" s="2">
        <v>0</v>
      </c>
      <c r="I14" s="1">
        <v>0</v>
      </c>
      <c r="J14" s="3" t="s">
        <v>16</v>
      </c>
      <c r="K14" s="2" t="str">
        <f>J14*22.95</f>
        <v>0</v>
      </c>
      <c r="L14" s="5"/>
    </row>
    <row r="15" spans="1:12" customHeight="1" ht="105" outlineLevel="4">
      <c r="A15" s="1"/>
      <c r="B15" s="1">
        <v>822734</v>
      </c>
      <c r="C15" s="1" t="s">
        <v>47</v>
      </c>
      <c r="D15" s="1"/>
      <c r="E15" s="2" t="s">
        <v>48</v>
      </c>
      <c r="F15" s="2" t="s">
        <v>49</v>
      </c>
      <c r="G15" s="2" t="s">
        <v>50</v>
      </c>
      <c r="H15" s="2">
        <v>0</v>
      </c>
      <c r="I15" s="1">
        <v>0</v>
      </c>
      <c r="J15" s="3" t="s">
        <v>16</v>
      </c>
      <c r="K15" s="2" t="str">
        <f>J15*15.64</f>
        <v>0</v>
      </c>
      <c r="L15" s="5"/>
    </row>
    <row r="16" spans="1:12" customHeight="1" ht="105" outlineLevel="4">
      <c r="A16" s="1"/>
      <c r="B16" s="1">
        <v>822735</v>
      </c>
      <c r="C16" s="1" t="s">
        <v>51</v>
      </c>
      <c r="D16" s="1"/>
      <c r="E16" s="2" t="s">
        <v>52</v>
      </c>
      <c r="F16" s="2" t="s">
        <v>53</v>
      </c>
      <c r="G16" s="2" t="s">
        <v>50</v>
      </c>
      <c r="H16" s="2">
        <v>0</v>
      </c>
      <c r="I16" s="1">
        <v>0</v>
      </c>
      <c r="J16" s="3" t="s">
        <v>16</v>
      </c>
      <c r="K16" s="2" t="str">
        <f>J16*21.93</f>
        <v>0</v>
      </c>
      <c r="L16" s="5"/>
    </row>
    <row r="17" spans="1:12" customHeight="1" ht="105" outlineLevel="4">
      <c r="A17" s="1"/>
      <c r="B17" s="1">
        <v>822736</v>
      </c>
      <c r="C17" s="1" t="s">
        <v>54</v>
      </c>
      <c r="D17" s="1"/>
      <c r="E17" s="2" t="s">
        <v>55</v>
      </c>
      <c r="F17" s="2" t="s">
        <v>56</v>
      </c>
      <c r="G17" s="2" t="s">
        <v>50</v>
      </c>
      <c r="H17" s="2">
        <v>0</v>
      </c>
      <c r="I17" s="1">
        <v>0</v>
      </c>
      <c r="J17" s="3" t="s">
        <v>16</v>
      </c>
      <c r="K17" s="2" t="str">
        <f>J17*24.14</f>
        <v>0</v>
      </c>
      <c r="L17" s="5"/>
    </row>
    <row r="18" spans="1:12" customHeight="1" ht="105" outlineLevel="4">
      <c r="A18" s="1"/>
      <c r="B18" s="1">
        <v>822737</v>
      </c>
      <c r="C18" s="1" t="s">
        <v>57</v>
      </c>
      <c r="D18" s="1"/>
      <c r="E18" s="2" t="s">
        <v>58</v>
      </c>
      <c r="F18" s="2" t="s">
        <v>59</v>
      </c>
      <c r="G18" s="2" t="s">
        <v>60</v>
      </c>
      <c r="H18" s="2">
        <v>0</v>
      </c>
      <c r="I18" s="1">
        <v>0</v>
      </c>
      <c r="J18" s="3" t="s">
        <v>16</v>
      </c>
      <c r="K18" s="2" t="str">
        <f>J18*24.48</f>
        <v>0</v>
      </c>
      <c r="L18" s="5"/>
    </row>
    <row r="19" spans="1:12" customHeight="1" ht="105" outlineLevel="4">
      <c r="A19" s="1"/>
      <c r="B19" s="1">
        <v>822740</v>
      </c>
      <c r="C19" s="1" t="s">
        <v>61</v>
      </c>
      <c r="D19" s="1"/>
      <c r="E19" s="2" t="s">
        <v>62</v>
      </c>
      <c r="F19" s="2" t="s">
        <v>63</v>
      </c>
      <c r="G19" s="2" t="s">
        <v>43</v>
      </c>
      <c r="H19" s="2">
        <v>0</v>
      </c>
      <c r="I19" s="1">
        <v>0</v>
      </c>
      <c r="J19" s="3" t="s">
        <v>16</v>
      </c>
      <c r="K19" s="2" t="str">
        <f>J19*58.82</f>
        <v>0</v>
      </c>
      <c r="L19" s="5"/>
    </row>
    <row r="20" spans="1:12" customHeight="1" ht="105" outlineLevel="4">
      <c r="A20" s="1"/>
      <c r="B20" s="1">
        <v>822745</v>
      </c>
      <c r="C20" s="1" t="s">
        <v>64</v>
      </c>
      <c r="D20" s="1"/>
      <c r="E20" s="2" t="s">
        <v>65</v>
      </c>
      <c r="F20" s="2" t="s">
        <v>66</v>
      </c>
      <c r="G20" s="2">
        <v>0</v>
      </c>
      <c r="H20" s="2">
        <v>0</v>
      </c>
      <c r="I20" s="1">
        <v>0</v>
      </c>
      <c r="J20" s="3" t="s">
        <v>16</v>
      </c>
      <c r="K20" s="2" t="str">
        <f>J20*17.34</f>
        <v>0</v>
      </c>
      <c r="L20" s="5"/>
    </row>
    <row r="21" spans="1:12" customHeight="1" ht="105" outlineLevel="4">
      <c r="A21" s="1"/>
      <c r="B21" s="1">
        <v>822746</v>
      </c>
      <c r="C21" s="1" t="s">
        <v>67</v>
      </c>
      <c r="D21" s="1"/>
      <c r="E21" s="2" t="s">
        <v>68</v>
      </c>
      <c r="F21" s="2" t="s">
        <v>69</v>
      </c>
      <c r="G21" s="2" t="s">
        <v>60</v>
      </c>
      <c r="H21" s="2">
        <v>0</v>
      </c>
      <c r="I21" s="1">
        <v>0</v>
      </c>
      <c r="J21" s="3" t="s">
        <v>16</v>
      </c>
      <c r="K21" s="2" t="str">
        <f>J21*31.11</f>
        <v>0</v>
      </c>
      <c r="L21" s="5"/>
    </row>
    <row r="22" spans="1:12" outlineLevel="2">
      <c r="A22" s="8" t="s">
        <v>70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879530</v>
      </c>
      <c r="C23" s="1" t="s">
        <v>71</v>
      </c>
      <c r="D23" s="1"/>
      <c r="E23" s="2" t="s">
        <v>72</v>
      </c>
      <c r="F23" s="2" t="s">
        <v>73</v>
      </c>
      <c r="G23" s="2" t="s">
        <v>20</v>
      </c>
      <c r="H23" s="2">
        <v>0</v>
      </c>
      <c r="I23" s="1">
        <v>0</v>
      </c>
      <c r="J23" s="3" t="s">
        <v>74</v>
      </c>
      <c r="K23" s="2" t="str">
        <f>J23*144.03</f>
        <v>0</v>
      </c>
      <c r="L23" s="5"/>
    </row>
    <row r="24" spans="1:12" customHeight="1" ht="105" outlineLevel="4">
      <c r="A24" s="1"/>
      <c r="B24" s="1">
        <v>879531</v>
      </c>
      <c r="C24" s="1" t="s">
        <v>75</v>
      </c>
      <c r="D24" s="1"/>
      <c r="E24" s="2" t="s">
        <v>76</v>
      </c>
      <c r="F24" s="2" t="s">
        <v>77</v>
      </c>
      <c r="G24" s="2" t="s">
        <v>20</v>
      </c>
      <c r="H24" s="2">
        <v>0</v>
      </c>
      <c r="I24" s="1">
        <v>0</v>
      </c>
      <c r="J24" s="3" t="s">
        <v>74</v>
      </c>
      <c r="K24" s="2" t="str">
        <f>J24*243.06</f>
        <v>0</v>
      </c>
      <c r="L24" s="5"/>
    </row>
    <row r="25" spans="1:12" customHeight="1" ht="105" outlineLevel="4">
      <c r="A25" s="1"/>
      <c r="B25" s="1">
        <v>879532</v>
      </c>
      <c r="C25" s="1" t="s">
        <v>78</v>
      </c>
      <c r="D25" s="1"/>
      <c r="E25" s="2" t="s">
        <v>79</v>
      </c>
      <c r="F25" s="2" t="s">
        <v>80</v>
      </c>
      <c r="G25" s="2" t="s">
        <v>43</v>
      </c>
      <c r="H25" s="2">
        <v>0</v>
      </c>
      <c r="I25" s="1">
        <v>0</v>
      </c>
      <c r="J25" s="3" t="s">
        <v>74</v>
      </c>
      <c r="K25" s="2" t="str">
        <f>J25*360.10</f>
        <v>0</v>
      </c>
      <c r="L25" s="5"/>
    </row>
    <row r="26" spans="1:12" customHeight="1" ht="105" outlineLevel="4">
      <c r="A26" s="1"/>
      <c r="B26" s="1">
        <v>879533</v>
      </c>
      <c r="C26" s="1" t="s">
        <v>81</v>
      </c>
      <c r="D26" s="1"/>
      <c r="E26" s="2" t="s">
        <v>82</v>
      </c>
      <c r="F26" s="2" t="s">
        <v>83</v>
      </c>
      <c r="G26" s="2" t="s">
        <v>20</v>
      </c>
      <c r="H26" s="2">
        <v>0</v>
      </c>
      <c r="I26" s="1">
        <v>0</v>
      </c>
      <c r="J26" s="3" t="s">
        <v>74</v>
      </c>
      <c r="K26" s="2" t="str">
        <f>J26*167.20</f>
        <v>0</v>
      </c>
      <c r="L26" s="5"/>
    </row>
    <row r="27" spans="1:12" customHeight="1" ht="105" outlineLevel="4">
      <c r="A27" s="1"/>
      <c r="B27" s="1">
        <v>879534</v>
      </c>
      <c r="C27" s="1" t="s">
        <v>84</v>
      </c>
      <c r="D27" s="1"/>
      <c r="E27" s="2" t="s">
        <v>85</v>
      </c>
      <c r="F27" s="2" t="s">
        <v>86</v>
      </c>
      <c r="G27" s="2" t="s">
        <v>20</v>
      </c>
      <c r="H27" s="2">
        <v>0</v>
      </c>
      <c r="I27" s="1">
        <v>0</v>
      </c>
      <c r="J27" s="3" t="s">
        <v>74</v>
      </c>
      <c r="K27" s="2" t="str">
        <f>J27*220.00</f>
        <v>0</v>
      </c>
      <c r="L27" s="5"/>
    </row>
    <row r="28" spans="1:12" customHeight="1" ht="105" outlineLevel="4">
      <c r="A28" s="1"/>
      <c r="B28" s="1">
        <v>879535</v>
      </c>
      <c r="C28" s="1" t="s">
        <v>87</v>
      </c>
      <c r="D28" s="1"/>
      <c r="E28" s="2" t="s">
        <v>88</v>
      </c>
      <c r="F28" s="2" t="s">
        <v>89</v>
      </c>
      <c r="G28" s="2" t="s">
        <v>20</v>
      </c>
      <c r="H28" s="2">
        <v>0</v>
      </c>
      <c r="I28" s="1">
        <v>0</v>
      </c>
      <c r="J28" s="3" t="s">
        <v>74</v>
      </c>
      <c r="K28" s="2" t="str">
        <f>J28*277.20</f>
        <v>0</v>
      </c>
      <c r="L28" s="5"/>
    </row>
    <row r="29" spans="1:12" customHeight="1" ht="105" outlineLevel="4">
      <c r="A29" s="1"/>
      <c r="B29" s="1">
        <v>879536</v>
      </c>
      <c r="C29" s="1" t="s">
        <v>90</v>
      </c>
      <c r="D29" s="1"/>
      <c r="E29" s="2" t="s">
        <v>91</v>
      </c>
      <c r="F29" s="2" t="s">
        <v>92</v>
      </c>
      <c r="G29" s="2" t="s">
        <v>20</v>
      </c>
      <c r="H29" s="2">
        <v>0</v>
      </c>
      <c r="I29" s="1">
        <v>0</v>
      </c>
      <c r="J29" s="3" t="s">
        <v>74</v>
      </c>
      <c r="K29" s="2" t="str">
        <f>J29*172.24</f>
        <v>0</v>
      </c>
      <c r="L29" s="5"/>
    </row>
    <row r="30" spans="1:12" customHeight="1" ht="105" outlineLevel="4">
      <c r="A30" s="1"/>
      <c r="B30" s="1">
        <v>879537</v>
      </c>
      <c r="C30" s="1" t="s">
        <v>93</v>
      </c>
      <c r="D30" s="1"/>
      <c r="E30" s="2" t="s">
        <v>94</v>
      </c>
      <c r="F30" s="2" t="s">
        <v>95</v>
      </c>
      <c r="G30" s="2" t="s">
        <v>20</v>
      </c>
      <c r="H30" s="2">
        <v>0</v>
      </c>
      <c r="I30" s="1">
        <v>0</v>
      </c>
      <c r="J30" s="3" t="s">
        <v>74</v>
      </c>
      <c r="K30" s="2" t="str">
        <f>J30*227.48</f>
        <v>0</v>
      </c>
      <c r="L30" s="5"/>
    </row>
    <row r="31" spans="1:12" customHeight="1" ht="105" outlineLevel="4">
      <c r="A31" s="1"/>
      <c r="B31" s="1">
        <v>879538</v>
      </c>
      <c r="C31" s="1" t="s">
        <v>96</v>
      </c>
      <c r="D31" s="1"/>
      <c r="E31" s="2" t="s">
        <v>97</v>
      </c>
      <c r="F31" s="2" t="s">
        <v>98</v>
      </c>
      <c r="G31" s="2" t="s">
        <v>20</v>
      </c>
      <c r="H31" s="2">
        <v>0</v>
      </c>
      <c r="I31" s="1">
        <v>0</v>
      </c>
      <c r="J31" s="3" t="s">
        <v>74</v>
      </c>
      <c r="K31" s="2" t="str">
        <f>J31*413.42</f>
        <v>0</v>
      </c>
      <c r="L31" s="5"/>
    </row>
    <row r="32" spans="1:12" customHeight="1" ht="105" outlineLevel="4">
      <c r="A32" s="1"/>
      <c r="B32" s="1">
        <v>879539</v>
      </c>
      <c r="C32" s="1" t="s">
        <v>99</v>
      </c>
      <c r="D32" s="1"/>
      <c r="E32" s="2" t="s">
        <v>100</v>
      </c>
      <c r="F32" s="2" t="s">
        <v>101</v>
      </c>
      <c r="G32" s="2" t="s">
        <v>50</v>
      </c>
      <c r="H32" s="2">
        <v>0</v>
      </c>
      <c r="I32" s="1">
        <v>0</v>
      </c>
      <c r="J32" s="3" t="s">
        <v>74</v>
      </c>
      <c r="K32" s="2" t="str">
        <f>J32*100.10</f>
        <v>0</v>
      </c>
      <c r="L32" s="5"/>
    </row>
    <row r="33" spans="1:12" customHeight="1" ht="105" outlineLevel="4">
      <c r="A33" s="1"/>
      <c r="B33" s="1">
        <v>879540</v>
      </c>
      <c r="C33" s="1" t="s">
        <v>102</v>
      </c>
      <c r="D33" s="1"/>
      <c r="E33" s="2" t="s">
        <v>103</v>
      </c>
      <c r="F33" s="2" t="s">
        <v>101</v>
      </c>
      <c r="G33" s="2" t="s">
        <v>43</v>
      </c>
      <c r="H33" s="2">
        <v>0</v>
      </c>
      <c r="I33" s="1">
        <v>0</v>
      </c>
      <c r="J33" s="3" t="s">
        <v>74</v>
      </c>
      <c r="K33" s="2" t="str">
        <f>J33*100.10</f>
        <v>0</v>
      </c>
      <c r="L33" s="5"/>
    </row>
    <row r="34" spans="1:12" customHeight="1" ht="105" outlineLevel="4">
      <c r="A34" s="1"/>
      <c r="B34" s="1">
        <v>822750</v>
      </c>
      <c r="C34" s="1" t="s">
        <v>104</v>
      </c>
      <c r="D34" s="1"/>
      <c r="E34" s="2" t="s">
        <v>105</v>
      </c>
      <c r="F34" s="2" t="s">
        <v>106</v>
      </c>
      <c r="G34" s="2">
        <v>0</v>
      </c>
      <c r="H34" s="2">
        <v>0</v>
      </c>
      <c r="I34" s="1">
        <v>0</v>
      </c>
      <c r="J34" s="3" t="s">
        <v>16</v>
      </c>
      <c r="K34" s="2" t="str">
        <f>J34*4.25</f>
        <v>0</v>
      </c>
      <c r="L34" s="5"/>
    </row>
    <row r="35" spans="1:12" customHeight="1" ht="105" outlineLevel="4">
      <c r="A35" s="1"/>
      <c r="B35" s="1">
        <v>822751</v>
      </c>
      <c r="C35" s="1" t="s">
        <v>107</v>
      </c>
      <c r="D35" s="1"/>
      <c r="E35" s="2" t="s">
        <v>108</v>
      </c>
      <c r="F35" s="2" t="s">
        <v>106</v>
      </c>
      <c r="G35" s="2">
        <v>0</v>
      </c>
      <c r="H35" s="2">
        <v>0</v>
      </c>
      <c r="I35" s="1">
        <v>0</v>
      </c>
      <c r="J35" s="3" t="s">
        <v>16</v>
      </c>
      <c r="K35" s="2" t="str">
        <f>J35*4.25</f>
        <v>0</v>
      </c>
      <c r="L35" s="5"/>
    </row>
    <row r="36" spans="1:12" customHeight="1" ht="105" outlineLevel="4">
      <c r="A36" s="1"/>
      <c r="B36" s="1">
        <v>822752</v>
      </c>
      <c r="C36" s="1" t="s">
        <v>109</v>
      </c>
      <c r="D36" s="1"/>
      <c r="E36" s="2" t="s">
        <v>110</v>
      </c>
      <c r="F36" s="2" t="s">
        <v>106</v>
      </c>
      <c r="G36" s="2">
        <v>0</v>
      </c>
      <c r="H36" s="2">
        <v>0</v>
      </c>
      <c r="I36" s="1">
        <v>0</v>
      </c>
      <c r="J36" s="3" t="s">
        <v>16</v>
      </c>
      <c r="K36" s="2" t="str">
        <f>J36*4.25</f>
        <v>0</v>
      </c>
      <c r="L36" s="5"/>
    </row>
    <row r="37" spans="1:12" customHeight="1" ht="105" outlineLevel="4">
      <c r="A37" s="1"/>
      <c r="B37" s="1">
        <v>822753</v>
      </c>
      <c r="C37" s="1" t="s">
        <v>111</v>
      </c>
      <c r="D37" s="1"/>
      <c r="E37" s="2" t="s">
        <v>112</v>
      </c>
      <c r="F37" s="2" t="s">
        <v>113</v>
      </c>
      <c r="G37" s="2">
        <v>0</v>
      </c>
      <c r="H37" s="2">
        <v>0</v>
      </c>
      <c r="I37" s="1">
        <v>0</v>
      </c>
      <c r="J37" s="3" t="s">
        <v>16</v>
      </c>
      <c r="K37" s="2" t="str">
        <f>J37*1.70</f>
        <v>0</v>
      </c>
      <c r="L37" s="5"/>
    </row>
    <row r="38" spans="1:12" customHeight="1" ht="105" outlineLevel="4">
      <c r="A38" s="1"/>
      <c r="B38" s="1">
        <v>822754</v>
      </c>
      <c r="C38" s="1" t="s">
        <v>114</v>
      </c>
      <c r="D38" s="1"/>
      <c r="E38" s="2" t="s">
        <v>115</v>
      </c>
      <c r="F38" s="2" t="s">
        <v>113</v>
      </c>
      <c r="G38" s="2" t="s">
        <v>43</v>
      </c>
      <c r="H38" s="2">
        <v>0</v>
      </c>
      <c r="I38" s="1">
        <v>0</v>
      </c>
      <c r="J38" s="3" t="s">
        <v>16</v>
      </c>
      <c r="K38" s="2" t="str">
        <f>J38*1.70</f>
        <v>0</v>
      </c>
      <c r="L38" s="5"/>
    </row>
    <row r="39" spans="1:12" customHeight="1" ht="105" outlineLevel="4">
      <c r="A39" s="1"/>
      <c r="B39" s="1">
        <v>822756</v>
      </c>
      <c r="C39" s="1" t="s">
        <v>116</v>
      </c>
      <c r="D39" s="1"/>
      <c r="E39" s="2" t="s">
        <v>117</v>
      </c>
      <c r="F39" s="2" t="s">
        <v>118</v>
      </c>
      <c r="G39" s="2" t="s">
        <v>43</v>
      </c>
      <c r="H39" s="2">
        <v>0</v>
      </c>
      <c r="I39" s="1">
        <v>0</v>
      </c>
      <c r="J39" s="3" t="s">
        <v>16</v>
      </c>
      <c r="K39" s="2" t="str">
        <f>J39*4.08</f>
        <v>0</v>
      </c>
      <c r="L39" s="5"/>
    </row>
    <row r="40" spans="1:12" customHeight="1" ht="105" outlineLevel="4">
      <c r="A40" s="1"/>
      <c r="B40" s="1">
        <v>822762</v>
      </c>
      <c r="C40" s="1" t="s">
        <v>119</v>
      </c>
      <c r="D40" s="1"/>
      <c r="E40" s="2" t="s">
        <v>120</v>
      </c>
      <c r="F40" s="2" t="s">
        <v>113</v>
      </c>
      <c r="G40" s="2">
        <v>0</v>
      </c>
      <c r="H40" s="2">
        <v>0</v>
      </c>
      <c r="I40" s="1">
        <v>0</v>
      </c>
      <c r="J40" s="3" t="s">
        <v>16</v>
      </c>
      <c r="K40" s="2" t="str">
        <f>J40*1.70</f>
        <v>0</v>
      </c>
      <c r="L40" s="5"/>
    </row>
    <row r="41" spans="1:12" customHeight="1" ht="105" outlineLevel="4">
      <c r="A41" s="1"/>
      <c r="B41" s="1">
        <v>822763</v>
      </c>
      <c r="C41" s="1" t="s">
        <v>121</v>
      </c>
      <c r="D41" s="1"/>
      <c r="E41" s="2" t="s">
        <v>122</v>
      </c>
      <c r="F41" s="2" t="s">
        <v>123</v>
      </c>
      <c r="G41" s="2">
        <v>0</v>
      </c>
      <c r="H41" s="2">
        <v>0</v>
      </c>
      <c r="I41" s="1">
        <v>0</v>
      </c>
      <c r="J41" s="3" t="s">
        <v>16</v>
      </c>
      <c r="K41" s="2" t="str">
        <f>J41*2.55</f>
        <v>0</v>
      </c>
      <c r="L41" s="5"/>
    </row>
    <row r="42" spans="1:12" customHeight="1" ht="105" outlineLevel="4">
      <c r="A42" s="1"/>
      <c r="B42" s="1">
        <v>822764</v>
      </c>
      <c r="C42" s="1" t="s">
        <v>124</v>
      </c>
      <c r="D42" s="1"/>
      <c r="E42" s="2" t="s">
        <v>125</v>
      </c>
      <c r="F42" s="2" t="s">
        <v>123</v>
      </c>
      <c r="G42" s="2" t="s">
        <v>20</v>
      </c>
      <c r="H42" s="2">
        <v>0</v>
      </c>
      <c r="I42" s="1">
        <v>0</v>
      </c>
      <c r="J42" s="3" t="s">
        <v>16</v>
      </c>
      <c r="K42" s="2" t="str">
        <f>J42*2.55</f>
        <v>0</v>
      </c>
      <c r="L42" s="5"/>
    </row>
    <row r="43" spans="1:12" customHeight="1" ht="105" outlineLevel="4">
      <c r="A43" s="1"/>
      <c r="B43" s="1">
        <v>822765</v>
      </c>
      <c r="C43" s="1" t="s">
        <v>126</v>
      </c>
      <c r="D43" s="1"/>
      <c r="E43" s="2" t="s">
        <v>127</v>
      </c>
      <c r="F43" s="2" t="s">
        <v>128</v>
      </c>
      <c r="G43" s="2">
        <v>0</v>
      </c>
      <c r="H43" s="2">
        <v>0</v>
      </c>
      <c r="I43" s="1">
        <v>0</v>
      </c>
      <c r="J43" s="3" t="s">
        <v>16</v>
      </c>
      <c r="K43" s="2" t="str">
        <f>J43*0.00</f>
        <v>0</v>
      </c>
      <c r="L43" s="5"/>
    </row>
    <row r="44" spans="1:12" customHeight="1" ht="105" outlineLevel="4">
      <c r="A44" s="1"/>
      <c r="B44" s="1">
        <v>822766</v>
      </c>
      <c r="C44" s="1" t="s">
        <v>129</v>
      </c>
      <c r="D44" s="1"/>
      <c r="E44" s="2" t="s">
        <v>130</v>
      </c>
      <c r="F44" s="2" t="s">
        <v>131</v>
      </c>
      <c r="G44" s="2">
        <v>5</v>
      </c>
      <c r="H44" s="2">
        <v>0</v>
      </c>
      <c r="I44" s="1">
        <v>0</v>
      </c>
      <c r="J44" s="3" t="s">
        <v>16</v>
      </c>
      <c r="K44" s="2" t="str">
        <f>J44*69.87</f>
        <v>0</v>
      </c>
      <c r="L44" s="5"/>
    </row>
    <row r="45" spans="1:12" customHeight="1" ht="105" outlineLevel="4">
      <c r="A45" s="1"/>
      <c r="B45" s="1">
        <v>822767</v>
      </c>
      <c r="C45" s="1" t="s">
        <v>132</v>
      </c>
      <c r="D45" s="1"/>
      <c r="E45" s="2" t="s">
        <v>133</v>
      </c>
      <c r="F45" s="2" t="s">
        <v>134</v>
      </c>
      <c r="G45" s="2">
        <v>0</v>
      </c>
      <c r="H45" s="2">
        <v>0</v>
      </c>
      <c r="I45" s="1">
        <v>0</v>
      </c>
      <c r="J45" s="3" t="s">
        <v>16</v>
      </c>
      <c r="K45" s="2" t="str">
        <f>J45*46.58</f>
        <v>0</v>
      </c>
      <c r="L45" s="5"/>
    </row>
    <row r="46" spans="1:12" customHeight="1" ht="105" outlineLevel="4">
      <c r="A46" s="1"/>
      <c r="B46" s="1">
        <v>822768</v>
      </c>
      <c r="C46" s="1" t="s">
        <v>135</v>
      </c>
      <c r="D46" s="1"/>
      <c r="E46" s="2" t="s">
        <v>136</v>
      </c>
      <c r="F46" s="2" t="s">
        <v>137</v>
      </c>
      <c r="G46" s="2">
        <v>0</v>
      </c>
      <c r="H46" s="2">
        <v>0</v>
      </c>
      <c r="I46" s="1">
        <v>0</v>
      </c>
      <c r="J46" s="3" t="s">
        <v>16</v>
      </c>
      <c r="K46" s="2" t="str">
        <f>J46*859.69</f>
        <v>0</v>
      </c>
      <c r="L46" s="5"/>
    </row>
    <row r="47" spans="1:12" customHeight="1" ht="105" outlineLevel="4">
      <c r="A47" s="1"/>
      <c r="B47" s="1">
        <v>822769</v>
      </c>
      <c r="C47" s="1" t="s">
        <v>138</v>
      </c>
      <c r="D47" s="1"/>
      <c r="E47" s="2" t="s">
        <v>139</v>
      </c>
      <c r="F47" s="2" t="s">
        <v>128</v>
      </c>
      <c r="G47" s="2">
        <v>0</v>
      </c>
      <c r="H47" s="2">
        <v>0</v>
      </c>
      <c r="I47" s="1">
        <v>0</v>
      </c>
      <c r="J47" s="3" t="s">
        <v>16</v>
      </c>
      <c r="K47" s="2" t="str">
        <f>J47*0.00</f>
        <v>0</v>
      </c>
      <c r="L47" s="5"/>
    </row>
    <row r="48" spans="1:12" customHeight="1" ht="105" outlineLevel="4">
      <c r="A48" s="1"/>
      <c r="B48" s="1">
        <v>822770</v>
      </c>
      <c r="C48" s="1" t="s">
        <v>140</v>
      </c>
      <c r="D48" s="1"/>
      <c r="E48" s="2" t="s">
        <v>141</v>
      </c>
      <c r="F48" s="2" t="s">
        <v>128</v>
      </c>
      <c r="G48" s="2">
        <v>0</v>
      </c>
      <c r="H48" s="2">
        <v>0</v>
      </c>
      <c r="I48" s="1">
        <v>0</v>
      </c>
      <c r="J48" s="3" t="s">
        <v>16</v>
      </c>
      <c r="K48" s="2" t="str">
        <f>J48*0.00</f>
        <v>0</v>
      </c>
      <c r="L48" s="5"/>
    </row>
    <row r="49" spans="1:12" customHeight="1" ht="105" outlineLevel="4">
      <c r="A49" s="1"/>
      <c r="B49" s="1">
        <v>822771</v>
      </c>
      <c r="C49" s="1" t="s">
        <v>142</v>
      </c>
      <c r="D49" s="1"/>
      <c r="E49" s="2" t="s">
        <v>143</v>
      </c>
      <c r="F49" s="2" t="s">
        <v>144</v>
      </c>
      <c r="G49" s="2">
        <v>0</v>
      </c>
      <c r="H49" s="2">
        <v>0</v>
      </c>
      <c r="I49" s="1">
        <v>0</v>
      </c>
      <c r="J49" s="3" t="s">
        <v>16</v>
      </c>
      <c r="K49" s="2" t="str">
        <f>J49*38578.10</f>
        <v>0</v>
      </c>
      <c r="L49" s="5"/>
    </row>
    <row r="50" spans="1:12" customHeight="1" ht="105" outlineLevel="4">
      <c r="A50" s="1"/>
      <c r="B50" s="1">
        <v>822772</v>
      </c>
      <c r="C50" s="1" t="s">
        <v>145</v>
      </c>
      <c r="D50" s="1"/>
      <c r="E50" s="2" t="s">
        <v>146</v>
      </c>
      <c r="F50" s="2" t="s">
        <v>123</v>
      </c>
      <c r="G50" s="2">
        <v>0</v>
      </c>
      <c r="H50" s="2">
        <v>0</v>
      </c>
      <c r="I50" s="1">
        <v>0</v>
      </c>
      <c r="J50" s="3" t="s">
        <v>16</v>
      </c>
      <c r="K50" s="2" t="str">
        <f>J50*2.55</f>
        <v>0</v>
      </c>
      <c r="L50" s="5"/>
    </row>
    <row r="51" spans="1:12" customHeight="1" ht="105" outlineLevel="4">
      <c r="A51" s="1"/>
      <c r="B51" s="1">
        <v>822773</v>
      </c>
      <c r="C51" s="1" t="s">
        <v>147</v>
      </c>
      <c r="D51" s="1"/>
      <c r="E51" s="2" t="s">
        <v>148</v>
      </c>
      <c r="F51" s="2" t="s">
        <v>123</v>
      </c>
      <c r="G51" s="2">
        <v>0</v>
      </c>
      <c r="H51" s="2">
        <v>0</v>
      </c>
      <c r="I51" s="1">
        <v>0</v>
      </c>
      <c r="J51" s="3" t="s">
        <v>16</v>
      </c>
      <c r="K51" s="2" t="str">
        <f>J51*2.55</f>
        <v>0</v>
      </c>
      <c r="L51" s="5"/>
    </row>
    <row r="52" spans="1:12" customHeight="1" ht="105" outlineLevel="4">
      <c r="A52" s="1"/>
      <c r="B52" s="1">
        <v>822777</v>
      </c>
      <c r="C52" s="1" t="s">
        <v>149</v>
      </c>
      <c r="D52" s="1"/>
      <c r="E52" s="2" t="s">
        <v>150</v>
      </c>
      <c r="F52" s="2" t="s">
        <v>151</v>
      </c>
      <c r="G52" s="2" t="s">
        <v>20</v>
      </c>
      <c r="H52" s="2">
        <v>0</v>
      </c>
      <c r="I52" s="1">
        <v>0</v>
      </c>
      <c r="J52" s="3" t="s">
        <v>16</v>
      </c>
      <c r="K52" s="2" t="str">
        <f>J52*31.28</f>
        <v>0</v>
      </c>
      <c r="L52" s="5"/>
    </row>
    <row r="53" spans="1:12" customHeight="1" ht="105" outlineLevel="4">
      <c r="A53" s="1"/>
      <c r="B53" s="1">
        <v>822778</v>
      </c>
      <c r="C53" s="1" t="s">
        <v>152</v>
      </c>
      <c r="D53" s="1"/>
      <c r="E53" s="2" t="s">
        <v>153</v>
      </c>
      <c r="F53" s="2" t="s">
        <v>154</v>
      </c>
      <c r="G53" s="2" t="s">
        <v>43</v>
      </c>
      <c r="H53" s="2">
        <v>0</v>
      </c>
      <c r="I53" s="1">
        <v>0</v>
      </c>
      <c r="J53" s="3" t="s">
        <v>16</v>
      </c>
      <c r="K53" s="2" t="str">
        <f>J53*8.50</f>
        <v>0</v>
      </c>
      <c r="L53" s="5"/>
    </row>
    <row r="54" spans="1:12" customHeight="1" ht="105" outlineLevel="4">
      <c r="A54" s="1"/>
      <c r="B54" s="1">
        <v>822779</v>
      </c>
      <c r="C54" s="1" t="s">
        <v>155</v>
      </c>
      <c r="D54" s="1"/>
      <c r="E54" s="2" t="s">
        <v>156</v>
      </c>
      <c r="F54" s="2" t="s">
        <v>157</v>
      </c>
      <c r="G54" s="2">
        <v>0</v>
      </c>
      <c r="H54" s="2">
        <v>0</v>
      </c>
      <c r="I54" s="1">
        <v>0</v>
      </c>
      <c r="J54" s="3" t="s">
        <v>16</v>
      </c>
      <c r="K54" s="2" t="str">
        <f>J54*17.17</f>
        <v>0</v>
      </c>
      <c r="L54" s="5"/>
    </row>
    <row r="55" spans="1:12" customHeight="1" ht="105" outlineLevel="4">
      <c r="A55" s="1"/>
      <c r="B55" s="1">
        <v>825152</v>
      </c>
      <c r="C55" s="1" t="s">
        <v>158</v>
      </c>
      <c r="D55" s="1"/>
      <c r="E55" s="2" t="s">
        <v>159</v>
      </c>
      <c r="F55" s="2" t="s">
        <v>113</v>
      </c>
      <c r="G55" s="2">
        <v>0</v>
      </c>
      <c r="H55" s="2">
        <v>0</v>
      </c>
      <c r="I55" s="1">
        <v>0</v>
      </c>
      <c r="J55" s="3" t="s">
        <v>74</v>
      </c>
      <c r="K55" s="2" t="str">
        <f>J55*1.70</f>
        <v>0</v>
      </c>
      <c r="L55" s="5"/>
    </row>
    <row r="56" spans="1:12" customHeight="1" ht="105" outlineLevel="4">
      <c r="A56" s="1"/>
      <c r="B56" s="1">
        <v>822747</v>
      </c>
      <c r="C56" s="1" t="s">
        <v>160</v>
      </c>
      <c r="D56" s="1" t="s">
        <v>161</v>
      </c>
      <c r="E56" s="2" t="s">
        <v>162</v>
      </c>
      <c r="F56" s="2" t="s">
        <v>163</v>
      </c>
      <c r="G56" s="2" t="s">
        <v>43</v>
      </c>
      <c r="H56" s="2" t="s">
        <v>164</v>
      </c>
      <c r="I56" s="1">
        <v>0</v>
      </c>
      <c r="J56" s="3" t="s">
        <v>16</v>
      </c>
      <c r="K56" s="2" t="str">
        <f>J56*132.00</f>
        <v>0</v>
      </c>
      <c r="L56" s="5"/>
    </row>
    <row r="57" spans="1:12" customHeight="1" ht="105" outlineLevel="4">
      <c r="A57" s="1"/>
      <c r="B57" s="1">
        <v>822748</v>
      </c>
      <c r="C57" s="1" t="s">
        <v>165</v>
      </c>
      <c r="D57" s="1" t="s">
        <v>166</v>
      </c>
      <c r="E57" s="2" t="s">
        <v>167</v>
      </c>
      <c r="F57" s="2" t="s">
        <v>168</v>
      </c>
      <c r="G57" s="2" t="s">
        <v>43</v>
      </c>
      <c r="H57" s="2">
        <v>0</v>
      </c>
      <c r="I57" s="1">
        <v>0</v>
      </c>
      <c r="J57" s="3" t="s">
        <v>16</v>
      </c>
      <c r="K57" s="2" t="str">
        <f>J57*165.00</f>
        <v>0</v>
      </c>
      <c r="L57" s="5"/>
    </row>
    <row r="58" spans="1:12" customHeight="1" ht="105" outlineLevel="4">
      <c r="A58" s="1"/>
      <c r="B58" s="1">
        <v>822749</v>
      </c>
      <c r="C58" s="1" t="s">
        <v>169</v>
      </c>
      <c r="D58" s="1" t="s">
        <v>170</v>
      </c>
      <c r="E58" s="2" t="s">
        <v>171</v>
      </c>
      <c r="F58" s="2" t="s">
        <v>172</v>
      </c>
      <c r="G58" s="2">
        <v>0</v>
      </c>
      <c r="H58" s="2">
        <v>0</v>
      </c>
      <c r="I58" s="1">
        <v>0</v>
      </c>
      <c r="J58" s="3" t="s">
        <v>16</v>
      </c>
      <c r="K58" s="2" t="str">
        <f>J58*208.00</f>
        <v>0</v>
      </c>
      <c r="L58" s="5"/>
    </row>
    <row r="59" spans="1:12" customHeight="1" ht="105" outlineLevel="4">
      <c r="A59" s="1"/>
      <c r="B59" s="1">
        <v>889980</v>
      </c>
      <c r="C59" s="1" t="s">
        <v>173</v>
      </c>
      <c r="D59" s="1" t="s">
        <v>174</v>
      </c>
      <c r="E59" s="2" t="s">
        <v>175</v>
      </c>
      <c r="F59" s="2" t="s">
        <v>176</v>
      </c>
      <c r="G59" s="2" t="s">
        <v>50</v>
      </c>
      <c r="H59" s="2" t="s">
        <v>27</v>
      </c>
      <c r="I59" s="1">
        <v>0</v>
      </c>
      <c r="J59" s="3" t="s">
        <v>16</v>
      </c>
      <c r="K59" s="2" t="str">
        <f>J59*48.00</f>
        <v>0</v>
      </c>
      <c r="L59" s="5"/>
    </row>
    <row r="60" spans="1:12" customHeight="1" ht="105" outlineLevel="4">
      <c r="A60" s="1"/>
      <c r="B60" s="1">
        <v>889981</v>
      </c>
      <c r="C60" s="1" t="s">
        <v>177</v>
      </c>
      <c r="D60" s="1" t="s">
        <v>178</v>
      </c>
      <c r="E60" s="2" t="s">
        <v>179</v>
      </c>
      <c r="F60" s="2" t="s">
        <v>180</v>
      </c>
      <c r="G60" s="2" t="s">
        <v>60</v>
      </c>
      <c r="H60" s="2" t="s">
        <v>20</v>
      </c>
      <c r="I60" s="1">
        <v>0</v>
      </c>
      <c r="J60" s="3" t="s">
        <v>16</v>
      </c>
      <c r="K60" s="2" t="str">
        <f>J60*87.00</f>
        <v>0</v>
      </c>
      <c r="L60" s="5"/>
    </row>
    <row r="61" spans="1:12" customHeight="1" ht="105" outlineLevel="4">
      <c r="A61" s="1"/>
      <c r="B61" s="1">
        <v>837257</v>
      </c>
      <c r="C61" s="1" t="s">
        <v>181</v>
      </c>
      <c r="D61" s="1" t="s">
        <v>182</v>
      </c>
      <c r="E61" s="2" t="s">
        <v>183</v>
      </c>
      <c r="F61" s="2" t="s">
        <v>184</v>
      </c>
      <c r="G61" s="2" t="s">
        <v>60</v>
      </c>
      <c r="H61" s="2" t="s">
        <v>20</v>
      </c>
      <c r="I61" s="1">
        <v>0</v>
      </c>
      <c r="J61" s="3" t="s">
        <v>16</v>
      </c>
      <c r="K61" s="2" t="str">
        <f>J61*118.00</f>
        <v>0</v>
      </c>
      <c r="L6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2:K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2026-08-31T09:20:03+03:00</dcterms:created>
  <dcterms:modified xsi:type="dcterms:W3CDTF">2026-08-31T09:20:03+03:00</dcterms:modified>
  <dc:title>Untitled Spreadsheet</dc:title>
  <dc:description/>
  <dc:subject/>
  <cp:keywords/>
  <cp:category/>
</cp:coreProperties>
</file>