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<sst xmlns="http://schemas.openxmlformats.org/spreadsheetml/2006/main" uniqueCount="122">
  <si>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</si>
  <si>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</si>
  <si>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</si>
  <si>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</si>
  <si>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</si>
  <si>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</si>
  <si>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</si>
  <si>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</si>
  <si>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</si>
  <si>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</si>
  <si>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</si>
  <si>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Насосно-смесительные узлы и клапана</t>
  </si>
  <si>
    <t>Насосно-смесительные узлы и клапана VIEIR</t>
  </si>
  <si>
    <t>Насосно-смесительные узлы VIEIR</t>
  </si>
  <si>
    <t>STP-310001</t>
  </si>
  <si>
    <t>VR202</t>
  </si>
  <si>
    <t>Насосно-смес узел VR для ТП 1 термометр с термогол 20-65*С без насоса монтаж длина 130-180мм (1/5шт)</t>
  </si>
  <si>
    <t>7 394.03 руб.</t>
  </si>
  <si>
    <t>шт</t>
  </si>
  <si>
    <t>STP-310002</t>
  </si>
  <si>
    <t>HS113</t>
  </si>
  <si>
    <t>Насосно-смес узел VR COMBI с термоголовкой без насоса монтаж длина 180мм (1/5шт)</t>
  </si>
  <si>
    <t>20 637.95 руб.</t>
  </si>
  <si>
    <t>STP-310010</t>
  </si>
  <si>
    <t>VR204-F</t>
  </si>
  <si>
    <t>Насосно-смес узел VR  с термосмес кл. 35"-60" монтаж длина 130-180мм (1/10шт)</t>
  </si>
  <si>
    <t>9 497.59 руб.</t>
  </si>
  <si>
    <t>STP-310011</t>
  </si>
  <si>
    <t>VR206</t>
  </si>
  <si>
    <t>Насосно-смес узел VIEIR с термоголовкой 20-60*С без насоса монтаж длина 130мм, бок подвод (1/10шт)</t>
  </si>
  <si>
    <t>12 815.50 руб.</t>
  </si>
  <si>
    <t>STP-310012</t>
  </si>
  <si>
    <t>VR207</t>
  </si>
  <si>
    <t xml:space="preserve">Насосно-смес узел VIEIR с термосмес клапаном без насоса унив монтаж длина 130-180мм, боковой подвод </t>
  </si>
  <si>
    <t>13 256.24 руб.</t>
  </si>
  <si>
    <t>STP-310013</t>
  </si>
  <si>
    <t>VR208</t>
  </si>
  <si>
    <t>Насосно-смес узел VIEIR с термоголовкой без насоса монтаж длина 130мм, боковой подвод (1/5шт)</t>
  </si>
  <si>
    <t>12 180.58 руб.</t>
  </si>
  <si>
    <t>STP-310014</t>
  </si>
  <si>
    <t>VR200</t>
  </si>
  <si>
    <t>Насосно-смес узел VR для ТП с термосмес клапан 35-60*С монтаж длина 130-180мм(1/10шт)</t>
  </si>
  <si>
    <t>8 836.47 руб.</t>
  </si>
  <si>
    <t>STP-310016</t>
  </si>
  <si>
    <t>VR200-A</t>
  </si>
  <si>
    <t>Насосно-смес узел VR для ТП с термосмес клапан 20-45*С монтаж длина 130-180мм(1/10шт)</t>
  </si>
  <si>
    <t>9 294.16 руб.</t>
  </si>
  <si>
    <t>STP-310017</t>
  </si>
  <si>
    <t>VR204A-F</t>
  </si>
  <si>
    <t>Насосно-смесительный узел для теплого пола KVS2,6  20 °С- 45 °С   ViEiR ((10/1шт)</t>
  </si>
  <si>
    <t>STP-310025</t>
  </si>
  <si>
    <t>VR204-A</t>
  </si>
  <si>
    <t>Насосно-смесительный узел для теплого пола ПРЯМОЙ KVS2,6  20 °С- 45 °С  "ViEiR"((8/1шт)</t>
  </si>
  <si>
    <t>7 053.46 руб.</t>
  </si>
  <si>
    <t>VER-000279</t>
  </si>
  <si>
    <t>VR225</t>
  </si>
  <si>
    <t>Насосно-смесительный узел с 4-х ходовым термостатическим клапаном"ViEiR"(5/1шт)</t>
  </si>
  <si>
    <t>12 508.83 руб.</t>
  </si>
  <si>
    <t>VER-000280</t>
  </si>
  <si>
    <t>VR226</t>
  </si>
  <si>
    <t>Насосно-смесительный узел с 4-х ходовым термостатическим клапаном"ViEiR"(10/1шт)</t>
  </si>
  <si>
    <t>9 463.68 руб.</t>
  </si>
  <si>
    <t>VER-000435</t>
  </si>
  <si>
    <t>VR240</t>
  </si>
  <si>
    <t>Насосно-смесительный узел для теплого пола"  "ViEiR"((5/1шт) (аналог VR207)</t>
  </si>
  <si>
    <t>13 522.85 руб.</t>
  </si>
  <si>
    <t>VER-001221</t>
  </si>
  <si>
    <t>VR232</t>
  </si>
  <si>
    <t>Насосно-смесительный узел для теплого пола (10/1шт)</t>
  </si>
  <si>
    <t>5 999.37 руб.</t>
  </si>
  <si>
    <t>VER-001396</t>
  </si>
  <si>
    <t>VR253</t>
  </si>
  <si>
    <t>Насосно-смесительный узел для теплого пола СО СМЕЩЕНИЕМ (с эксцентриком) 1" (8/1шт)</t>
  </si>
  <si>
    <t>7 674.51 руб.</t>
  </si>
  <si>
    <t>VER-001755</t>
  </si>
  <si>
    <t>VR240RG</t>
  </si>
  <si>
    <t>Насосно-смесительный узел для теплого пола 1" (4/1шт)</t>
  </si>
  <si>
    <t>11 303.71 руб.</t>
  </si>
  <si>
    <t>Терморегулирующие монтажные комплекты VIEIR</t>
  </si>
  <si>
    <t>RAR-120041</t>
  </si>
  <si>
    <t>VRT16</t>
  </si>
  <si>
    <t>Терморегулирующий монтажный комплект  (20/1шт)  ViEiR</t>
  </si>
  <si>
    <t>3 458.15 руб.</t>
  </si>
  <si>
    <t>STP-310015</t>
  </si>
  <si>
    <t>VRT15</t>
  </si>
  <si>
    <t>Терморегулирующий монтажный комплект ViEiR (1/20шт)</t>
  </si>
  <si>
    <t>VER-001749</t>
  </si>
  <si>
    <t>VRT17</t>
  </si>
  <si>
    <t>Терморегулирующий монтажный комплект (20/1шт)</t>
  </si>
  <si>
    <t>3 100.62 руб.</t>
  </si>
  <si>
    <t>VER-001750</t>
  </si>
  <si>
    <t>VRT18</t>
  </si>
  <si>
    <t>2 735.39 руб.</t>
  </si>
  <si>
    <t>Термосмесительные клапана VIEIR</t>
  </si>
  <si>
    <t>STP-310003</t>
  </si>
  <si>
    <t>VR176</t>
  </si>
  <si>
    <t>Трехходовой смесительный клапан 3/4" VR (1/30шт)</t>
  </si>
  <si>
    <t>2 114.34 руб.</t>
  </si>
  <si>
    <t>STP-310004</t>
  </si>
  <si>
    <t>VR177</t>
  </si>
  <si>
    <t>Трехходовой смесительный клапан 1" VR (1/30шт)</t>
  </si>
  <si>
    <t>2 302.35 руб.</t>
  </si>
  <si>
    <t>STP-310005</t>
  </si>
  <si>
    <t>VR178</t>
  </si>
  <si>
    <t>Трехходовой смесительный клапан 1 1/4" VR (1/30шт)</t>
  </si>
  <si>
    <t>2 971.17 руб.</t>
  </si>
  <si>
    <t>STP-310006</t>
  </si>
  <si>
    <t>VR291</t>
  </si>
  <si>
    <t>Клапан трехходовой смесительный 1" VR (1/30шт)</t>
  </si>
  <si>
    <t>2 263.82 руб.</t>
  </si>
  <si>
    <t>STP-310007</t>
  </si>
  <si>
    <t>VR201</t>
  </si>
  <si>
    <t>Термостатический смесительный клапан 1" (35-60℃, KVS4,5)  VR (1/30шт)</t>
  </si>
  <si>
    <t>3 891.19 руб.</t>
  </si>
  <si>
    <t>STP-310008</t>
  </si>
  <si>
    <t>VR290</t>
  </si>
  <si>
    <t>Термоголовка с погружным датчиком 20-60 °С  ViEiR (1/50шт)</t>
  </si>
  <si>
    <t>986.28 руб.</t>
  </si>
  <si>
    <t>VER-001397</t>
  </si>
  <si>
    <t>VR188</t>
  </si>
  <si>
    <t>Термостатический смесительный клапан трехходовой 1" (30/1шт)</t>
  </si>
  <si>
    <t>2 431.80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</si>
</sst>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fad445_86a5_11e9_8101_003048fd731b_cbd0a3ad_27ac_11ed_a30e_00259070b4871.jpeg"/><Relationship Id="rId2" Type="http://schemas.openxmlformats.org/officeDocument/2006/relationships/image" Target="../media/a5fad449_86a5_11e9_8101_003048fd731b_cbd0a3b3_27ac_11ed_a30e_00259070b4872.jpeg"/><Relationship Id="rId3" Type="http://schemas.openxmlformats.org/officeDocument/2006/relationships/image" Target="../media/3e1e3585_f95c_11e9_810b_003048fd731b_3d7c0744_0312_11ef_a5a4_047c1617b1433.jpeg"/><Relationship Id="rId4" Type="http://schemas.openxmlformats.org/officeDocument/2006/relationships/image" Target="../media/3c8d8c24_68f5_11ea_8111_003048fd731b_cbd0a3b2_27ac_11ed_a30e_00259070b4874.jpeg"/><Relationship Id="rId5" Type="http://schemas.openxmlformats.org/officeDocument/2006/relationships/image" Target="../media/3c8d8c26_68f5_11ea_8111_003048fd731b_cbd0a3b1_27ac_11ed_a30e_00259070b4875.jpeg"/><Relationship Id="rId6" Type="http://schemas.openxmlformats.org/officeDocument/2006/relationships/image" Target="../media/3c8d8c28_68f5_11ea_8111_003048fd731b_cbd0a3b0_27ac_11ed_a30e_00259070b4876.jpeg"/><Relationship Id="rId7" Type="http://schemas.openxmlformats.org/officeDocument/2006/relationships/image" Target="../media/1c9ed0ed_aad1_11ea_8138_003048fd731b_cbd0a3af_27ac_11ed_a30e_00259070b4877.jpeg"/><Relationship Id="rId8" Type="http://schemas.openxmlformats.org/officeDocument/2006/relationships/image" Target="../media/1fcb310e_5f91_11eb_822d_003048fd731b_cbd0a3ae_27ac_11ed_a30e_00259070b4878.jpeg"/><Relationship Id="rId9" Type="http://schemas.openxmlformats.org/officeDocument/2006/relationships/image" Target="../media/1fcb3110_5f91_11eb_822d_003048fd731b_7e577789_c05c_11ee_a549_047c1617b1439.jpeg"/><Relationship Id="rId10" Type="http://schemas.openxmlformats.org/officeDocument/2006/relationships/image" Target="../media/19176348_f3c8_11eb_82ff_003048fd731b_cbd0a3a3_27ac_11ed_a30e_00259070b48710.jpeg"/><Relationship Id="rId11" Type="http://schemas.openxmlformats.org/officeDocument/2006/relationships/image" Target="../media/f2cfaacb_c446_11ec_a27f_00259070b487_7e57778a_c05c_11ee_a549_047c1617b14311.jpeg"/><Relationship Id="rId12" Type="http://schemas.openxmlformats.org/officeDocument/2006/relationships/image" Target="../media/f2cfaacd_c446_11ec_a27f_00259070b487_7e57778c_c05c_11ee_a549_047c1617b14312.jpeg"/><Relationship Id="rId13" Type="http://schemas.openxmlformats.org/officeDocument/2006/relationships/image" Target="../media/a0751dff_0af9_11ee_a45c_047c1617b143_7e57778e_c05c_11ee_a549_047c1617b14313.jpeg"/><Relationship Id="rId14" Type="http://schemas.openxmlformats.org/officeDocument/2006/relationships/image" Target="../media/f65a22fb_afcb_11ef_a68d_047c1617b143_64c8bb45_5a46_11f0_a775_047c1617b14314.jpeg"/><Relationship Id="rId15" Type="http://schemas.openxmlformats.org/officeDocument/2006/relationships/image" Target="../media/9182be34_eeb6_11ef_a6dd_047c1617b143_7e424f9f_5a46_11f0_a775_047c1617b14315.jpeg"/><Relationship Id="rId16" Type="http://schemas.openxmlformats.org/officeDocument/2006/relationships/image" Target="../media/40d4d7c2_f514_11f0_a844_047c1617b143_5e46d5ed_7150_11f1_a8f1_047c1617b14316.jpeg"/><Relationship Id="rId17" Type="http://schemas.openxmlformats.org/officeDocument/2006/relationships/image" Target="../media/1fcb30da_5f91_11eb_822d_003048fd731b_7e577793_c05c_11ee_a549_047c1617b14317.jpeg"/><Relationship Id="rId18" Type="http://schemas.openxmlformats.org/officeDocument/2006/relationships/image" Target="../media/5eb5c5ea_7c9e_11ea_8111_003048fd731b_cbd0a3b6_27ac_11ed_a30e_00259070b48718.jpeg"/><Relationship Id="rId19" Type="http://schemas.openxmlformats.org/officeDocument/2006/relationships/image" Target="../media/40d4d7b6_f514_11f0_a844_047c1617b143_5e46d5f3_7150_11f1_a8f1_047c1617b14319.jpeg"/><Relationship Id="rId20" Type="http://schemas.openxmlformats.org/officeDocument/2006/relationships/image" Target="../media/40d4d7b8_f514_11f0_a844_047c1617b143_5e46d5ef_7150_11f1_a8f1_047c1617b14320.jpeg"/><Relationship Id="rId21" Type="http://schemas.openxmlformats.org/officeDocument/2006/relationships/image" Target="../media/a5fad44d_86a5_11e9_8101_003048fd731b_cbd0a3b9_27ac_11ed_a30e_00259070b48721.jpeg"/><Relationship Id="rId22" Type="http://schemas.openxmlformats.org/officeDocument/2006/relationships/image" Target="../media/a5fad451_86a5_11e9_8101_003048fd731b_cbd0a3bb_27ac_11ed_a30e_00259070b48722.jpeg"/><Relationship Id="rId23" Type="http://schemas.openxmlformats.org/officeDocument/2006/relationships/image" Target="../media/a5fad455_86a5_11e9_8101_003048fd731b_cbd0a3bd_27ac_11ed_a30e_00259070b48723.jpeg"/><Relationship Id="rId24" Type="http://schemas.openxmlformats.org/officeDocument/2006/relationships/image" Target="../media/a5fad459_86a5_11e9_8101_003048fd731b_cbd0a3bc_27ac_11ed_a30e_00259070b48724.jpeg"/><Relationship Id="rId25" Type="http://schemas.openxmlformats.org/officeDocument/2006/relationships/image" Target="../media/a5fad45d_86a5_11e9_8101_003048fd731b_cbd0a3be_27ac_11ed_a30e_00259070b48725.jpeg"/><Relationship Id="rId26" Type="http://schemas.openxmlformats.org/officeDocument/2006/relationships/image" Target="../media/a5fad461_86a5_11e9_8101_003048fd731b_cbd0a3ba_27ac_11ed_a30e_00259070b48726.jpeg"/><Relationship Id="rId27" Type="http://schemas.openxmlformats.org/officeDocument/2006/relationships/image" Target="../media/9182be36_eeb6_11ef_a6dd_047c1617b143_21d4f577_793a_11f0_a79f_047c1617b1432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819370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J6*7394.03</f>
        <v>0</v>
      </c>
      <c r="L6" s="5"/>
    </row>
    <row r="7" spans="1:12" customHeight="1" ht="105" outlineLevel="5">
      <c r="A7" s="1"/>
      <c r="B7" s="1">
        <v>819371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2</v>
      </c>
      <c r="H7" s="2">
        <v>0</v>
      </c>
      <c r="I7" s="1">
        <v>0</v>
      </c>
      <c r="J7" s="3" t="s">
        <v>18</v>
      </c>
      <c r="K7" s="2" t="str">
        <f>J7*20637.95</f>
        <v>0</v>
      </c>
      <c r="L7" s="5"/>
    </row>
    <row r="8" spans="1:12" customHeight="1" ht="105" outlineLevel="5">
      <c r="A8" s="1"/>
      <c r="B8" s="1">
        <v>824003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1</v>
      </c>
      <c r="H8" s="2">
        <v>0</v>
      </c>
      <c r="I8" s="1">
        <v>0</v>
      </c>
      <c r="J8" s="3" t="s">
        <v>18</v>
      </c>
      <c r="K8" s="2" t="str">
        <f>J8*9497.59</f>
        <v>0</v>
      </c>
      <c r="L8" s="5"/>
    </row>
    <row r="9" spans="1:12" customHeight="1" ht="105" outlineLevel="5">
      <c r="A9" s="1"/>
      <c r="B9" s="1">
        <v>825274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J9*12815.50</f>
        <v>0</v>
      </c>
      <c r="L9" s="5"/>
    </row>
    <row r="10" spans="1:12" customHeight="1" ht="105" outlineLevel="5">
      <c r="A10" s="1"/>
      <c r="B10" s="1">
        <v>825275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18</v>
      </c>
      <c r="K10" s="2" t="str">
        <f>J10*13256.24</f>
        <v>0</v>
      </c>
      <c r="L10" s="5"/>
    </row>
    <row r="11" spans="1:12" customHeight="1" ht="105" outlineLevel="5">
      <c r="A11" s="1"/>
      <c r="B11" s="1">
        <v>825276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18</v>
      </c>
      <c r="K11" s="2" t="str">
        <f>J11*12180.58</f>
        <v>0</v>
      </c>
      <c r="L11" s="5"/>
    </row>
    <row r="12" spans="1:12" customHeight="1" ht="105" outlineLevel="5">
      <c r="A12" s="1"/>
      <c r="B12" s="1">
        <v>827845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2</v>
      </c>
      <c r="H12" s="2">
        <v>0</v>
      </c>
      <c r="I12" s="1">
        <v>0</v>
      </c>
      <c r="J12" s="3" t="s">
        <v>18</v>
      </c>
      <c r="K12" s="2" t="str">
        <f>J12*8836.47</f>
        <v>0</v>
      </c>
      <c r="L12" s="5"/>
    </row>
    <row r="13" spans="1:12" customHeight="1" ht="105" outlineLevel="5">
      <c r="A13" s="1"/>
      <c r="B13" s="1">
        <v>834444</v>
      </c>
      <c r="C13" s="1" t="s">
        <v>43</v>
      </c>
      <c r="D13" s="1" t="s">
        <v>44</v>
      </c>
      <c r="E13" s="2" t="s">
        <v>45</v>
      </c>
      <c r="F13" s="2" t="s">
        <v>46</v>
      </c>
      <c r="G13" s="2">
        <v>0</v>
      </c>
      <c r="H13" s="2">
        <v>0</v>
      </c>
      <c r="I13" s="1">
        <v>0</v>
      </c>
      <c r="J13" s="3" t="s">
        <v>18</v>
      </c>
      <c r="K13" s="2" t="str">
        <f>J13*9294.16</f>
        <v>0</v>
      </c>
      <c r="L13" s="5"/>
    </row>
    <row r="14" spans="1:12" customHeight="1" ht="105" outlineLevel="5">
      <c r="A14" s="1"/>
      <c r="B14" s="1">
        <v>834445</v>
      </c>
      <c r="C14" s="1" t="s">
        <v>47</v>
      </c>
      <c r="D14" s="1" t="s">
        <v>48</v>
      </c>
      <c r="E14" s="2" t="s">
        <v>49</v>
      </c>
      <c r="F14" s="2" t="s">
        <v>26</v>
      </c>
      <c r="G14" s="2">
        <v>0</v>
      </c>
      <c r="H14" s="2">
        <v>0</v>
      </c>
      <c r="I14" s="1">
        <v>0</v>
      </c>
      <c r="J14" s="3" t="s">
        <v>18</v>
      </c>
      <c r="K14" s="2" t="str">
        <f>J14*9497.59</f>
        <v>0</v>
      </c>
      <c r="L14" s="5"/>
    </row>
    <row r="15" spans="1:12" customHeight="1" ht="105" outlineLevel="5">
      <c r="A15" s="1"/>
      <c r="B15" s="1">
        <v>834513</v>
      </c>
      <c r="C15" s="1" t="s">
        <v>50</v>
      </c>
      <c r="D15" s="1" t="s">
        <v>51</v>
      </c>
      <c r="E15" s="2" t="s">
        <v>52</v>
      </c>
      <c r="F15" s="2" t="s">
        <v>53</v>
      </c>
      <c r="G15" s="2">
        <v>0</v>
      </c>
      <c r="H15" s="2">
        <v>0</v>
      </c>
      <c r="I15" s="1">
        <v>0</v>
      </c>
      <c r="J15" s="3" t="s">
        <v>18</v>
      </c>
      <c r="K15" s="2" t="str">
        <f>J15*7053.46</f>
        <v>0</v>
      </c>
      <c r="L15" s="5"/>
    </row>
    <row r="16" spans="1:12" customHeight="1" ht="105" outlineLevel="5">
      <c r="A16" s="1"/>
      <c r="B16" s="1">
        <v>868494</v>
      </c>
      <c r="C16" s="1" t="s">
        <v>54</v>
      </c>
      <c r="D16" s="1" t="s">
        <v>55</v>
      </c>
      <c r="E16" s="2" t="s">
        <v>56</v>
      </c>
      <c r="F16" s="2" t="s">
        <v>57</v>
      </c>
      <c r="G16" s="2">
        <v>1</v>
      </c>
      <c r="H16" s="2">
        <v>0</v>
      </c>
      <c r="I16" s="1">
        <v>0</v>
      </c>
      <c r="J16" s="3" t="s">
        <v>18</v>
      </c>
      <c r="K16" s="2" t="str">
        <f>J16*12508.83</f>
        <v>0</v>
      </c>
      <c r="L16" s="5"/>
    </row>
    <row r="17" spans="1:12" customHeight="1" ht="105" outlineLevel="5">
      <c r="A17" s="1"/>
      <c r="B17" s="1">
        <v>868495</v>
      </c>
      <c r="C17" s="1" t="s">
        <v>58</v>
      </c>
      <c r="D17" s="1" t="s">
        <v>59</v>
      </c>
      <c r="E17" s="2" t="s">
        <v>60</v>
      </c>
      <c r="F17" s="2" t="s">
        <v>61</v>
      </c>
      <c r="G17" s="2">
        <v>2</v>
      </c>
      <c r="H17" s="2">
        <v>0</v>
      </c>
      <c r="I17" s="1">
        <v>0</v>
      </c>
      <c r="J17" s="3" t="s">
        <v>18</v>
      </c>
      <c r="K17" s="2" t="str">
        <f>J17*9463.68</f>
        <v>0</v>
      </c>
      <c r="L17" s="5"/>
    </row>
    <row r="18" spans="1:12" customHeight="1" ht="105" outlineLevel="5">
      <c r="A18" s="1"/>
      <c r="B18" s="1">
        <v>878116</v>
      </c>
      <c r="C18" s="1" t="s">
        <v>62</v>
      </c>
      <c r="D18" s="1" t="s">
        <v>63</v>
      </c>
      <c r="E18" s="2" t="s">
        <v>64</v>
      </c>
      <c r="F18" s="2" t="s">
        <v>65</v>
      </c>
      <c r="G18" s="2">
        <v>2</v>
      </c>
      <c r="H18" s="2">
        <v>0</v>
      </c>
      <c r="I18" s="1">
        <v>0</v>
      </c>
      <c r="J18" s="3" t="s">
        <v>18</v>
      </c>
      <c r="K18" s="2" t="str">
        <f>J18*13522.85</f>
        <v>0</v>
      </c>
      <c r="L18" s="5"/>
    </row>
    <row r="19" spans="1:12" customHeight="1" ht="105" outlineLevel="5">
      <c r="A19" s="1"/>
      <c r="B19" s="1">
        <v>885041</v>
      </c>
      <c r="C19" s="1" t="s">
        <v>66</v>
      </c>
      <c r="D19" s="1" t="s">
        <v>67</v>
      </c>
      <c r="E19" s="2" t="s">
        <v>68</v>
      </c>
      <c r="F19" s="2" t="s">
        <v>69</v>
      </c>
      <c r="G19" s="2">
        <v>8</v>
      </c>
      <c r="H19" s="2">
        <v>0</v>
      </c>
      <c r="I19" s="1">
        <v>0</v>
      </c>
      <c r="J19" s="3" t="s">
        <v>18</v>
      </c>
      <c r="K19" s="2" t="str">
        <f>J19*5999.37</f>
        <v>0</v>
      </c>
      <c r="L19" s="5"/>
    </row>
    <row r="20" spans="1:12" customHeight="1" ht="105" outlineLevel="5">
      <c r="A20" s="1"/>
      <c r="B20" s="1">
        <v>885998</v>
      </c>
      <c r="C20" s="1" t="s">
        <v>70</v>
      </c>
      <c r="D20" s="1" t="s">
        <v>71</v>
      </c>
      <c r="E20" s="2" t="s">
        <v>72</v>
      </c>
      <c r="F20" s="2" t="s">
        <v>73</v>
      </c>
      <c r="G20" s="2">
        <v>0</v>
      </c>
      <c r="H20" s="2">
        <v>0</v>
      </c>
      <c r="I20" s="1">
        <v>0</v>
      </c>
      <c r="J20" s="3" t="s">
        <v>18</v>
      </c>
      <c r="K20" s="2" t="str">
        <f>J20*7674.51</f>
        <v>0</v>
      </c>
      <c r="L20" s="5"/>
    </row>
    <row r="21" spans="1:12" customHeight="1" ht="105" outlineLevel="5">
      <c r="A21" s="1"/>
      <c r="B21" s="1">
        <v>955821</v>
      </c>
      <c r="C21" s="1" t="s">
        <v>74</v>
      </c>
      <c r="D21" s="1" t="s">
        <v>75</v>
      </c>
      <c r="E21" s="2" t="s">
        <v>76</v>
      </c>
      <c r="F21" s="2" t="s">
        <v>77</v>
      </c>
      <c r="G21" s="2">
        <v>0</v>
      </c>
      <c r="H21" s="2">
        <v>0</v>
      </c>
      <c r="I21" s="1">
        <v>0</v>
      </c>
      <c r="J21" s="3" t="s">
        <v>18</v>
      </c>
      <c r="K21" s="2" t="str">
        <f>J21*11303.71</f>
        <v>0</v>
      </c>
      <c r="L21" s="5"/>
    </row>
    <row r="22" spans="1:12" outlineLevel="3">
      <c r="A22" s="9" t="s">
        <v>78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5"/>
    </row>
    <row r="23" spans="1:12" customHeight="1" ht="105" outlineLevel="5">
      <c r="A23" s="1"/>
      <c r="B23" s="1">
        <v>853690</v>
      </c>
      <c r="C23" s="1" t="s">
        <v>79</v>
      </c>
      <c r="D23" s="1" t="s">
        <v>80</v>
      </c>
      <c r="E23" s="2" t="s">
        <v>81</v>
      </c>
      <c r="F23" s="2" t="s">
        <v>82</v>
      </c>
      <c r="G23" s="2">
        <v>10</v>
      </c>
      <c r="H23" s="2">
        <v>0</v>
      </c>
      <c r="I23" s="1">
        <v>0</v>
      </c>
      <c r="J23" s="3" t="s">
        <v>18</v>
      </c>
      <c r="K23" s="2" t="str">
        <f>J23*3458.15</f>
        <v>0</v>
      </c>
      <c r="L23" s="5"/>
    </row>
    <row r="24" spans="1:12" customHeight="1" ht="105" outlineLevel="5">
      <c r="A24" s="1"/>
      <c r="B24" s="1">
        <v>826595</v>
      </c>
      <c r="C24" s="1" t="s">
        <v>83</v>
      </c>
      <c r="D24" s="1" t="s">
        <v>84</v>
      </c>
      <c r="E24" s="2" t="s">
        <v>85</v>
      </c>
      <c r="F24" s="2" t="s">
        <v>82</v>
      </c>
      <c r="G24" s="2">
        <v>2</v>
      </c>
      <c r="H24" s="2">
        <v>0</v>
      </c>
      <c r="I24" s="1">
        <v>0</v>
      </c>
      <c r="J24" s="3" t="s">
        <v>18</v>
      </c>
      <c r="K24" s="2" t="str">
        <f>J24*3458.15</f>
        <v>0</v>
      </c>
      <c r="L24" s="5"/>
    </row>
    <row r="25" spans="1:12" customHeight="1" ht="105" outlineLevel="5">
      <c r="A25" s="1"/>
      <c r="B25" s="1">
        <v>955815</v>
      </c>
      <c r="C25" s="1" t="s">
        <v>86</v>
      </c>
      <c r="D25" s="1" t="s">
        <v>87</v>
      </c>
      <c r="E25" s="2" t="s">
        <v>88</v>
      </c>
      <c r="F25" s="2" t="s">
        <v>89</v>
      </c>
      <c r="G25" s="2">
        <v>1</v>
      </c>
      <c r="H25" s="2">
        <v>0</v>
      </c>
      <c r="I25" s="1">
        <v>0</v>
      </c>
      <c r="J25" s="3" t="s">
        <v>18</v>
      </c>
      <c r="K25" s="2" t="str">
        <f>J25*3100.62</f>
        <v>0</v>
      </c>
      <c r="L25" s="5"/>
    </row>
    <row r="26" spans="1:12" customHeight="1" ht="105" outlineLevel="5">
      <c r="A26" s="1"/>
      <c r="B26" s="1">
        <v>955816</v>
      </c>
      <c r="C26" s="1" t="s">
        <v>90</v>
      </c>
      <c r="D26" s="1" t="s">
        <v>91</v>
      </c>
      <c r="E26" s="2" t="s">
        <v>88</v>
      </c>
      <c r="F26" s="2" t="s">
        <v>92</v>
      </c>
      <c r="G26" s="2">
        <v>1</v>
      </c>
      <c r="H26" s="2">
        <v>0</v>
      </c>
      <c r="I26" s="1">
        <v>0</v>
      </c>
      <c r="J26" s="3" t="s">
        <v>18</v>
      </c>
      <c r="K26" s="2" t="str">
        <f>J26*2735.39</f>
        <v>0</v>
      </c>
      <c r="L26" s="5"/>
    </row>
    <row r="27" spans="1:12" outlineLevel="3">
      <c r="A27" s="9" t="s">
        <v>93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5"/>
    </row>
    <row r="28" spans="1:12" customHeight="1" ht="105" outlineLevel="5">
      <c r="A28" s="1"/>
      <c r="B28" s="1">
        <v>819372</v>
      </c>
      <c r="C28" s="1" t="s">
        <v>94</v>
      </c>
      <c r="D28" s="1" t="s">
        <v>95</v>
      </c>
      <c r="E28" s="2" t="s">
        <v>96</v>
      </c>
      <c r="F28" s="2" t="s">
        <v>97</v>
      </c>
      <c r="G28" s="2">
        <v>3</v>
      </c>
      <c r="H28" s="2">
        <v>0</v>
      </c>
      <c r="I28" s="1">
        <v>0</v>
      </c>
      <c r="J28" s="3" t="s">
        <v>18</v>
      </c>
      <c r="K28" s="2" t="str">
        <f>J28*2114.34</f>
        <v>0</v>
      </c>
      <c r="L28" s="5"/>
    </row>
    <row r="29" spans="1:12" customHeight="1" ht="105" outlineLevel="5">
      <c r="A29" s="1"/>
      <c r="B29" s="1">
        <v>819373</v>
      </c>
      <c r="C29" s="1" t="s">
        <v>98</v>
      </c>
      <c r="D29" s="1" t="s">
        <v>99</v>
      </c>
      <c r="E29" s="2" t="s">
        <v>100</v>
      </c>
      <c r="F29" s="2" t="s">
        <v>101</v>
      </c>
      <c r="G29" s="2">
        <v>0</v>
      </c>
      <c r="H29" s="2">
        <v>0</v>
      </c>
      <c r="I29" s="1">
        <v>0</v>
      </c>
      <c r="J29" s="3" t="s">
        <v>18</v>
      </c>
      <c r="K29" s="2" t="str">
        <f>J29*2302.35</f>
        <v>0</v>
      </c>
      <c r="L29" s="5"/>
    </row>
    <row r="30" spans="1:12" customHeight="1" ht="105" outlineLevel="5">
      <c r="A30" s="1"/>
      <c r="B30" s="1">
        <v>819374</v>
      </c>
      <c r="C30" s="1" t="s">
        <v>102</v>
      </c>
      <c r="D30" s="1" t="s">
        <v>103</v>
      </c>
      <c r="E30" s="2" t="s">
        <v>104</v>
      </c>
      <c r="F30" s="2" t="s">
        <v>105</v>
      </c>
      <c r="G30" s="2">
        <v>7</v>
      </c>
      <c r="H30" s="2">
        <v>0</v>
      </c>
      <c r="I30" s="1">
        <v>0</v>
      </c>
      <c r="J30" s="3" t="s">
        <v>18</v>
      </c>
      <c r="K30" s="2" t="str">
        <f>J30*2971.17</f>
        <v>0</v>
      </c>
      <c r="L30" s="5"/>
    </row>
    <row r="31" spans="1:12" customHeight="1" ht="105" outlineLevel="5">
      <c r="A31" s="1"/>
      <c r="B31" s="1">
        <v>819375</v>
      </c>
      <c r="C31" s="1" t="s">
        <v>106</v>
      </c>
      <c r="D31" s="1" t="s">
        <v>107</v>
      </c>
      <c r="E31" s="2" t="s">
        <v>108</v>
      </c>
      <c r="F31" s="2" t="s">
        <v>109</v>
      </c>
      <c r="G31" s="2">
        <v>3</v>
      </c>
      <c r="H31" s="2">
        <v>0</v>
      </c>
      <c r="I31" s="1">
        <v>0</v>
      </c>
      <c r="J31" s="3" t="s">
        <v>18</v>
      </c>
      <c r="K31" s="2" t="str">
        <f>J31*2263.82</f>
        <v>0</v>
      </c>
      <c r="L31" s="5"/>
    </row>
    <row r="32" spans="1:12" customHeight="1" ht="105" outlineLevel="5">
      <c r="A32" s="1"/>
      <c r="B32" s="1">
        <v>819376</v>
      </c>
      <c r="C32" s="1" t="s">
        <v>110</v>
      </c>
      <c r="D32" s="1" t="s">
        <v>111</v>
      </c>
      <c r="E32" s="2" t="s">
        <v>112</v>
      </c>
      <c r="F32" s="2" t="s">
        <v>113</v>
      </c>
      <c r="G32" s="2">
        <v>4</v>
      </c>
      <c r="H32" s="2">
        <v>0</v>
      </c>
      <c r="I32" s="1">
        <v>0</v>
      </c>
      <c r="J32" s="3" t="s">
        <v>18</v>
      </c>
      <c r="K32" s="2" t="str">
        <f>J32*3891.19</f>
        <v>0</v>
      </c>
      <c r="L32" s="5"/>
    </row>
    <row r="33" spans="1:12" customHeight="1" ht="105" outlineLevel="5">
      <c r="A33" s="1"/>
      <c r="B33" s="1">
        <v>819377</v>
      </c>
      <c r="C33" s="1" t="s">
        <v>114</v>
      </c>
      <c r="D33" s="1" t="s">
        <v>115</v>
      </c>
      <c r="E33" s="2" t="s">
        <v>116</v>
      </c>
      <c r="F33" s="2" t="s">
        <v>117</v>
      </c>
      <c r="G33" s="2">
        <v>2</v>
      </c>
      <c r="H33" s="2">
        <v>0</v>
      </c>
      <c r="I33" s="1">
        <v>0</v>
      </c>
      <c r="J33" s="3" t="s">
        <v>18</v>
      </c>
      <c r="K33" s="2" t="str">
        <f>J33*986.28</f>
        <v>0</v>
      </c>
      <c r="L33" s="5"/>
    </row>
    <row r="34" spans="1:12" customHeight="1" ht="105" outlineLevel="5">
      <c r="A34" s="1"/>
      <c r="B34" s="1">
        <v>885999</v>
      </c>
      <c r="C34" s="1" t="s">
        <v>118</v>
      </c>
      <c r="D34" s="1" t="s">
        <v>119</v>
      </c>
      <c r="E34" s="2" t="s">
        <v>120</v>
      </c>
      <c r="F34" s="2" t="s">
        <v>121</v>
      </c>
      <c r="G34" s="2">
        <v>4</v>
      </c>
      <c r="H34" s="2">
        <v>0</v>
      </c>
      <c r="I34" s="1">
        <v>0</v>
      </c>
      <c r="J34" s="3" t="s">
        <v>18</v>
      </c>
      <c r="K34" s="2" t="str">
        <f>J34*2431.80</f>
        <v>0</v>
      </c>
      <c r="L3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2:K22"/>
    <mergeCell ref="A27:K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2026-10-15T03:10:36+03:00</dcterms:created>
  <dcterms:modified xsi:type="dcterms:W3CDTF">2026-10-15T03:10:36+03:00</dcterms:modified>
  <dc:title>Untitled Spreadsheet</dc:title>
  <dc:description/>
  <dc:subject/>
  <cp:keywords/>
  <cp:category/>
</cp:coreProperties>
</file>