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<sst xmlns="http://schemas.openxmlformats.org/spreadsheetml/2006/main" uniqueCount="127">
  <si>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</si>
  <si>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</si>
  <si>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</si>
  <si>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</si>
  <si>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</si>
  <si>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</si>
  <si>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</si>
  <si>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</si>
  <si>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</si>
  <si>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</si>
  <si>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</si>
  <si>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Насосно-смесительные узлы и клапана</t>
  </si>
  <si>
    <t>Насосно-смесительные узлы и клапана VALTEC</t>
  </si>
  <si>
    <t>Насосно-смесительные узлы VALTEC</t>
  </si>
  <si>
    <t>VLC-813008</t>
  </si>
  <si>
    <t>VT.COMBI.0.180</t>
  </si>
  <si>
    <t>Насосно-смесительный узел с термоголовкой, без насоса, монтажная длина насоса 180 мм</t>
  </si>
  <si>
    <t>35 214.00 руб.</t>
  </si>
  <si>
    <t>&gt;25</t>
  </si>
  <si>
    <t>шт</t>
  </si>
  <si>
    <t>VLC-813010</t>
  </si>
  <si>
    <t>VT.DUAL.0.130</t>
  </si>
  <si>
    <t>Насосно-смесительный узел без насоса, монтажная длина насоса 130 мм</t>
  </si>
  <si>
    <t>41 854.00 руб.</t>
  </si>
  <si>
    <t>&gt;10</t>
  </si>
  <si>
    <t>VLC-813025</t>
  </si>
  <si>
    <t>VT.TECHNOMIX.0.130</t>
  </si>
  <si>
    <t>Насосно-смесительный узел, без насоса, монтажная длина насоса 130 мм (Италия)</t>
  </si>
  <si>
    <t>29 219.00 руб.</t>
  </si>
  <si>
    <t>VLC-813026</t>
  </si>
  <si>
    <t>VT.VALMIX.0.130</t>
  </si>
  <si>
    <t>Насосно-смесительный узел, без насоса, монтажная длина насоса 130 мм</t>
  </si>
  <si>
    <t>13 295.00 руб.</t>
  </si>
  <si>
    <t>&gt;100</t>
  </si>
  <si>
    <t>VLC-900904</t>
  </si>
  <si>
    <t>VT.COMBI.S.180C</t>
  </si>
  <si>
    <t>Насосно-смесительный узел с сервоприводом, без насоса, монтажная длина насоса 180 мм (C)</t>
  </si>
  <si>
    <t>35 229.00 руб.</t>
  </si>
  <si>
    <t>VLC-901193</t>
  </si>
  <si>
    <t>VT.ECOMIX.0.130</t>
  </si>
  <si>
    <t>Насосно-смесительный узел, c нижним подключением, без насоса, монтажная длина насоса 130 мм</t>
  </si>
  <si>
    <t>6 808.00 руб.</t>
  </si>
  <si>
    <t>VLC-999119</t>
  </si>
  <si>
    <t>VT.COMBI.S.180M</t>
  </si>
  <si>
    <t>Насосно-смесительный узел с сервоприводом, без насоса, монтажная длина насоса 180 мм (M)</t>
  </si>
  <si>
    <t>37 176.00 руб.</t>
  </si>
  <si>
    <t>Терморегулирующие монтажные комплекты VALTEC</t>
  </si>
  <si>
    <t>VLC-813021</t>
  </si>
  <si>
    <t>VT.ICBOX.1.0</t>
  </si>
  <si>
    <t>Терморегулирующий монтажный комплект IC-BOX 1</t>
  </si>
  <si>
    <t>16 785.00 руб.</t>
  </si>
  <si>
    <t>VLC-813022</t>
  </si>
  <si>
    <t>VT.ICBOX.2.0</t>
  </si>
  <si>
    <t>Терморегулирующий монтажный комплект IC-BOX 2</t>
  </si>
  <si>
    <t>VLC-813023</t>
  </si>
  <si>
    <t>VT.ICBOX.4.0</t>
  </si>
  <si>
    <t>Терморегулирующий монтажный комплект IC-BOX 4</t>
  </si>
  <si>
    <t>11 884.00 руб.</t>
  </si>
  <si>
    <t>VLC-813024</t>
  </si>
  <si>
    <t>VT.ICBOX.5.0</t>
  </si>
  <si>
    <t>Терморегулирующий монтажный комплект IC-BOX 5</t>
  </si>
  <si>
    <t>12 190.00 руб.</t>
  </si>
  <si>
    <t>Термосмесительные клапана VALTEC</t>
  </si>
  <si>
    <t>VLC-813001</t>
  </si>
  <si>
    <t>VT.5011.0.0</t>
  </si>
  <si>
    <t>Термоголовка с выносным погружным датчиком (диап. Регул-ки 20-60С) 2м.  (5 /40шт)</t>
  </si>
  <si>
    <t>6 342.00 руб.</t>
  </si>
  <si>
    <t>VLC-813002</t>
  </si>
  <si>
    <t>VT.5012.0.0</t>
  </si>
  <si>
    <t>Термоголовка с выносным накладным датчиком (диап. Регул-ки 20-60С) 2м. (5 /40шт)</t>
  </si>
  <si>
    <t>0.00 руб.</t>
  </si>
  <si>
    <t>VLC-813003</t>
  </si>
  <si>
    <t>VT.3011.0.0</t>
  </si>
  <si>
    <t>Термоголовка с погружным датчиком диап. Регул-ки 20-70С 2м. (1/18шт)</t>
  </si>
  <si>
    <t>2 086.00 руб.</t>
  </si>
  <si>
    <t>&gt;50</t>
  </si>
  <si>
    <t>VLC-813004</t>
  </si>
  <si>
    <t>VT.MR01.N.0603</t>
  </si>
  <si>
    <t>Клапан трехходовой смесительный 1" (с боковым смешиванием, без полного перекрытия)    (2 /32шт)</t>
  </si>
  <si>
    <t>7 794.00 руб.</t>
  </si>
  <si>
    <t>VLC-813005</t>
  </si>
  <si>
    <t>VT.MR02.N.0603</t>
  </si>
  <si>
    <t>Клапан трехходовый смесительный 1" (с центральным смешиванием)  (2 /32шт)</t>
  </si>
  <si>
    <t>8 113.00 руб.</t>
  </si>
  <si>
    <t>VLC-813006</t>
  </si>
  <si>
    <t>VT.MR03.N.0603</t>
  </si>
  <si>
    <t>Клапан трехходовой смесительный 1" (с боковым смешиванием, с возможностью полного перекрытия)  (2 /3</t>
  </si>
  <si>
    <t>7 877.00 руб.</t>
  </si>
  <si>
    <t>VLC-813011</t>
  </si>
  <si>
    <t>VT.MIX03.G.05</t>
  </si>
  <si>
    <t>Трехходовой смесительный клапан 3/4</t>
  </si>
  <si>
    <t>8 898.00 руб.</t>
  </si>
  <si>
    <t>VLC-813012</t>
  </si>
  <si>
    <t>VT.MIX03.G.06</t>
  </si>
  <si>
    <t>Трехходовой смесительный клапан 1</t>
  </si>
  <si>
    <t>8 677.00 руб.</t>
  </si>
  <si>
    <t>VLC-813013</t>
  </si>
  <si>
    <t>VT.MIX03.G.07</t>
  </si>
  <si>
    <t>Трехходовой смесительный клапан 1 1/4</t>
  </si>
  <si>
    <t>9 520.00 руб.</t>
  </si>
  <si>
    <t>VLC-813014</t>
  </si>
  <si>
    <t>VT.MIX04.G.05</t>
  </si>
  <si>
    <t>Четырехходовой смесительный клапан 3/4</t>
  </si>
  <si>
    <t>9 373.00 руб.</t>
  </si>
  <si>
    <t>VLC-813015</t>
  </si>
  <si>
    <t>VT.MIX04.G.06</t>
  </si>
  <si>
    <t>Четырехходовой смесительный клапан 1</t>
  </si>
  <si>
    <t>9 548.00 руб.</t>
  </si>
  <si>
    <t>VLC-813016</t>
  </si>
  <si>
    <t>VT.MIX04.G.07</t>
  </si>
  <si>
    <t>Четырехходовой смесительный клапан 1 1/4</t>
  </si>
  <si>
    <t>10 688.00 руб.</t>
  </si>
  <si>
    <t>VLC-813017</t>
  </si>
  <si>
    <t>VT.M106.0.024</t>
  </si>
  <si>
    <t>Сервомотор для смесительного клапана 24В (AVC05)</t>
  </si>
  <si>
    <t>24 914.00 руб.</t>
  </si>
  <si>
    <t>VLC-813018</t>
  </si>
  <si>
    <t>VT.M106.0.230</t>
  </si>
  <si>
    <t>Сервомотор для смесительного клапана 230В</t>
  </si>
  <si>
    <t>VLC-813019</t>
  </si>
  <si>
    <t>VT.M106.R.024</t>
  </si>
  <si>
    <t>Радиальный сервомотор, для смесительного клапана 24В (0-10 В) (AVC10Y)</t>
  </si>
  <si>
    <t>42 725.00 руб.</t>
  </si>
  <si>
    <t>VLC-813020</t>
  </si>
  <si>
    <t>VT.ACC10.0.0</t>
  </si>
  <si>
    <t>Сервомотор со встроенным контроллером</t>
  </si>
  <si>
    <t>41 596.00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</si>
</sst>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12_86a5_11e9_8101_003048fd731b_cbd0a3cd_27ac_11ed_a30e_00259070b4871.jpeg"/><Relationship Id="rId2" Type="http://schemas.openxmlformats.org/officeDocument/2006/relationships/image" Target="../media/a5fad417_86a5_11e9_8101_003048fd731b_ab6a883c_27ae_11ed_a30e_00259070b4872.jpeg"/><Relationship Id="rId3" Type="http://schemas.openxmlformats.org/officeDocument/2006/relationships/image" Target="../media/a5fad440_86a5_11e9_8101_003048fd731b_cbd0a3c6_27ac_11ed_a30e_00259070b4873.jpeg"/><Relationship Id="rId4" Type="http://schemas.openxmlformats.org/officeDocument/2006/relationships/image" Target="../media/a5fad442_86a5_11e9_8101_003048fd731b_4b3c1d7c_5a46_11f0_a775_047c1617b1434.jpeg"/><Relationship Id="rId5" Type="http://schemas.openxmlformats.org/officeDocument/2006/relationships/image" Target="../media/0ef53f99_9e75_11ef_a670_047c1617b143_4b3c1d80_5a46_11f0_a775_047c1617b1435.jpeg"/><Relationship Id="rId6" Type="http://schemas.openxmlformats.org/officeDocument/2006/relationships/image" Target="../media/1ca6936d_04fa_11f1_a85e_047c1617b143_2ed140c4_0c97_11f1_a86a_047c1617b1436.jpeg"/><Relationship Id="rId7" Type="http://schemas.openxmlformats.org/officeDocument/2006/relationships/image" Target="../media/65637da0_0b65_11ec_831e_003048fd731b_ab6a8835_27ae_11ed_a30e_00259070b4877.jpeg"/><Relationship Id="rId8" Type="http://schemas.openxmlformats.org/officeDocument/2006/relationships/image" Target="../media/a5fad434_86a5_11e9_8101_003048fd731b_ab6a8841_27ae_11ed_a30e_00259070b4878.jpeg"/><Relationship Id="rId9" Type="http://schemas.openxmlformats.org/officeDocument/2006/relationships/image" Target="../media/a5fad437_86a5_11e9_8101_003048fd731b_ab6a8848_27ae_11ed_a30e_00259070b4879.jpeg"/><Relationship Id="rId10" Type="http://schemas.openxmlformats.org/officeDocument/2006/relationships/image" Target="../media/a5fad43a_86a5_11e9_8101_003048fd731b_ab6a884f_27ae_11ed_a30e_00259070b48710.jpeg"/><Relationship Id="rId11" Type="http://schemas.openxmlformats.org/officeDocument/2006/relationships/image" Target="../media/a5fad43d_86a5_11e9_8101_003048fd731b_ab6a8856_27ae_11ed_a30e_00259070b48711.jpeg"/><Relationship Id="rId12" Type="http://schemas.openxmlformats.org/officeDocument/2006/relationships/image" Target="../media/a5fad3f8_86a5_11e9_8101_003048fd731b_ab6a8872_27ae_11ed_a30e_00259070b48712.jpeg"/><Relationship Id="rId13" Type="http://schemas.openxmlformats.org/officeDocument/2006/relationships/image" Target="../media/a5fad3fc_86a5_11e9_8101_003048fd731b_ab6a886b_27ae_11ed_a30e_00259070b48713.jpeg"/><Relationship Id="rId14" Type="http://schemas.openxmlformats.org/officeDocument/2006/relationships/image" Target="../media/a5fad400_86a5_11e9_8101_003048fd731b_ab6a8864_27ae_11ed_a30e_00259070b48714.jpeg"/><Relationship Id="rId15" Type="http://schemas.openxmlformats.org/officeDocument/2006/relationships/image" Target="../media/a5fad403_86a5_11e9_8101_003048fd731b_ab6a8879_27ae_11ed_a30e_00259070b48715.jpeg"/><Relationship Id="rId16" Type="http://schemas.openxmlformats.org/officeDocument/2006/relationships/image" Target="../media/a5fad407_86a5_11e9_8101_003048fd731b_ab6a8887_27ae_11ed_a30e_00259070b48716.jpeg"/><Relationship Id="rId17" Type="http://schemas.openxmlformats.org/officeDocument/2006/relationships/image" Target="../media/a5fad40b_86a5_11e9_8101_003048fd731b_ab6a8880_27ae_11ed_a30e_00259070b48717.jpeg"/><Relationship Id="rId18" Type="http://schemas.openxmlformats.org/officeDocument/2006/relationships/image" Target="../media/a5fad419_86a5_11e9_8101_003048fd731b_ab6a888e_27ae_11ed_a30e_00259070b48718.jpeg"/><Relationship Id="rId19" Type="http://schemas.openxmlformats.org/officeDocument/2006/relationships/image" Target="../media/a5fad41c_86a5_11e9_8101_003048fd731b_ab6a8895_27ae_11ed_a30e_00259070b48719.jpeg"/><Relationship Id="rId20" Type="http://schemas.openxmlformats.org/officeDocument/2006/relationships/image" Target="../media/a5fad41f_86a5_11e9_8101_003048fd731b_ab6a889c_27ae_11ed_a30e_00259070b48720.jpeg"/><Relationship Id="rId21" Type="http://schemas.openxmlformats.org/officeDocument/2006/relationships/image" Target="../media/a5fad422_86a5_11e9_8101_003048fd731b_ab6a88a3_27ae_11ed_a30e_00259070b48721.jpeg"/><Relationship Id="rId22" Type="http://schemas.openxmlformats.org/officeDocument/2006/relationships/image" Target="../media/a5fad425_86a5_11e9_8101_003048fd731b_ab6a88aa_27ae_11ed_a30e_00259070b48722.jpeg"/><Relationship Id="rId23" Type="http://schemas.openxmlformats.org/officeDocument/2006/relationships/image" Target="../media/a5fad428_86a5_11e9_8101_003048fd731b_ab6a88b1_27ae_11ed_a30e_00259070b48723.jpeg"/><Relationship Id="rId24" Type="http://schemas.openxmlformats.org/officeDocument/2006/relationships/image" Target="../media/a5fad42b_86a5_11e9_8101_003048fd731b_3d7c0738_0312_11ef_a5a4_047c1617b14324.jpeg"/><Relationship Id="rId25" Type="http://schemas.openxmlformats.org/officeDocument/2006/relationships/image" Target="../media/a5fad42d_86a5_11e9_8101_003048fd731b_3d7c073c_0312_11ef_a5a4_047c1617b14325.jpeg"/><Relationship Id="rId26" Type="http://schemas.openxmlformats.org/officeDocument/2006/relationships/image" Target="../media/a5fad42f_86a5_11e9_8101_003048fd731b_3d7c0740_0312_11ef_a5a4_047c1617b14326.jpeg"/><Relationship Id="rId27" Type="http://schemas.openxmlformats.org/officeDocument/2006/relationships/image" Target="../media/a5fad432_86a5_11e9_8101_003048fd731b_3d7c0734_0312_11ef_a5a4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819351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</v>
      </c>
      <c r="H6" s="2" t="s">
        <v>18</v>
      </c>
      <c r="I6" s="1">
        <v>0</v>
      </c>
      <c r="J6" s="3" t="s">
        <v>19</v>
      </c>
      <c r="K6" s="2" t="str">
        <f>J6*35214.00</f>
        <v>0</v>
      </c>
      <c r="L6" s="5"/>
    </row>
    <row r="7" spans="1:12" customHeight="1" ht="105" outlineLevel="5">
      <c r="A7" s="1"/>
      <c r="B7" s="1">
        <v>819353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 t="s">
        <v>24</v>
      </c>
      <c r="I7" s="1">
        <v>0</v>
      </c>
      <c r="J7" s="3" t="s">
        <v>19</v>
      </c>
      <c r="K7" s="2" t="str">
        <f>J7*41854.00</f>
        <v>0</v>
      </c>
      <c r="L7" s="5"/>
    </row>
    <row r="8" spans="1:12" customHeight="1" ht="105" outlineLevel="5">
      <c r="A8" s="1"/>
      <c r="B8" s="1">
        <v>819368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1</v>
      </c>
      <c r="H8" s="2" t="s">
        <v>24</v>
      </c>
      <c r="I8" s="1">
        <v>0</v>
      </c>
      <c r="J8" s="3" t="s">
        <v>19</v>
      </c>
      <c r="K8" s="2" t="str">
        <f>J8*29219.00</f>
        <v>0</v>
      </c>
      <c r="L8" s="5"/>
    </row>
    <row r="9" spans="1:12" customHeight="1" ht="105" outlineLevel="5">
      <c r="A9" s="1"/>
      <c r="B9" s="1">
        <v>819369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 t="s">
        <v>33</v>
      </c>
      <c r="I9" s="1">
        <v>0</v>
      </c>
      <c r="J9" s="3" t="s">
        <v>19</v>
      </c>
      <c r="K9" s="2" t="str">
        <f>J9*13295.00</f>
        <v>0</v>
      </c>
      <c r="L9" s="5"/>
    </row>
    <row r="10" spans="1:12" customHeight="1" ht="105" outlineLevel="5">
      <c r="A10" s="1"/>
      <c r="B10" s="1">
        <v>885498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1</v>
      </c>
      <c r="I10" s="1">
        <v>0</v>
      </c>
      <c r="J10" s="3" t="s">
        <v>19</v>
      </c>
      <c r="K10" s="2" t="str">
        <f>J10*35229.00</f>
        <v>0</v>
      </c>
      <c r="L10" s="5"/>
    </row>
    <row r="11" spans="1:12" customHeight="1" ht="105" outlineLevel="5">
      <c r="A11" s="1"/>
      <c r="B11" s="1">
        <v>956394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3</v>
      </c>
      <c r="H11" s="2" t="s">
        <v>33</v>
      </c>
      <c r="I11" s="1">
        <v>0</v>
      </c>
      <c r="J11" s="3" t="s">
        <v>19</v>
      </c>
      <c r="K11" s="2" t="str">
        <f>J11*6808.00</f>
        <v>0</v>
      </c>
      <c r="L11" s="5"/>
    </row>
    <row r="12" spans="1:12" customHeight="1" ht="105" outlineLevel="5">
      <c r="A12" s="1"/>
      <c r="B12" s="1">
        <v>834814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19</v>
      </c>
      <c r="K12" s="2" t="str">
        <f>J12*37176.00</f>
        <v>0</v>
      </c>
      <c r="L12" s="5"/>
    </row>
    <row r="13" spans="1:12" outlineLevel="3">
      <c r="A13" s="9" t="s">
        <v>46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</row>
    <row r="14" spans="1:12" customHeight="1" ht="105" outlineLevel="5">
      <c r="A14" s="1"/>
      <c r="B14" s="1">
        <v>819364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1</v>
      </c>
      <c r="H14" s="2" t="s">
        <v>24</v>
      </c>
      <c r="I14" s="1">
        <v>0</v>
      </c>
      <c r="J14" s="3" t="s">
        <v>19</v>
      </c>
      <c r="K14" s="2" t="str">
        <f>J14*16785.00</f>
        <v>0</v>
      </c>
      <c r="L14" s="5"/>
    </row>
    <row r="15" spans="1:12" customHeight="1" ht="105" outlineLevel="5">
      <c r="A15" s="1"/>
      <c r="B15" s="1">
        <v>819365</v>
      </c>
      <c r="C15" s="1" t="s">
        <v>51</v>
      </c>
      <c r="D15" s="1" t="s">
        <v>52</v>
      </c>
      <c r="E15" s="2" t="s">
        <v>53</v>
      </c>
      <c r="F15" s="2" t="s">
        <v>50</v>
      </c>
      <c r="G15" s="2">
        <v>1</v>
      </c>
      <c r="H15" s="2">
        <v>9</v>
      </c>
      <c r="I15" s="1">
        <v>0</v>
      </c>
      <c r="J15" s="3" t="s">
        <v>19</v>
      </c>
      <c r="K15" s="2" t="str">
        <f>J15*16785.00</f>
        <v>0</v>
      </c>
      <c r="L15" s="5"/>
    </row>
    <row r="16" spans="1:12" customHeight="1" ht="105" outlineLevel="5">
      <c r="A16" s="1"/>
      <c r="B16" s="1">
        <v>819366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6</v>
      </c>
      <c r="I16" s="1">
        <v>0</v>
      </c>
      <c r="J16" s="3" t="s">
        <v>19</v>
      </c>
      <c r="K16" s="2" t="str">
        <f>J16*11884.00</f>
        <v>0</v>
      </c>
      <c r="L16" s="5"/>
    </row>
    <row r="17" spans="1:12" customHeight="1" ht="105" outlineLevel="5">
      <c r="A17" s="1"/>
      <c r="B17" s="1">
        <v>819367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 t="s">
        <v>24</v>
      </c>
      <c r="I17" s="1">
        <v>0</v>
      </c>
      <c r="J17" s="3" t="s">
        <v>19</v>
      </c>
      <c r="K17" s="2" t="str">
        <f>J17*12190.00</f>
        <v>0</v>
      </c>
      <c r="L17" s="5"/>
    </row>
    <row r="18" spans="1:12" outlineLevel="3">
      <c r="A18" s="9" t="s">
        <v>62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</row>
    <row r="19" spans="1:12" customHeight="1" ht="105" outlineLevel="5">
      <c r="A19" s="1"/>
      <c r="B19" s="1">
        <v>819344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2</v>
      </c>
      <c r="H19" s="2">
        <v>0</v>
      </c>
      <c r="I19" s="1">
        <v>0</v>
      </c>
      <c r="J19" s="3" t="s">
        <v>19</v>
      </c>
      <c r="K19" s="2" t="str">
        <f>J19*6342.00</f>
        <v>0</v>
      </c>
      <c r="L19" s="5"/>
    </row>
    <row r="20" spans="1:12" customHeight="1" ht="105" outlineLevel="5">
      <c r="A20" s="1"/>
      <c r="B20" s="1">
        <v>819345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3</v>
      </c>
      <c r="H20" s="2">
        <v>0</v>
      </c>
      <c r="I20" s="1">
        <v>0</v>
      </c>
      <c r="J20" s="3" t="s">
        <v>19</v>
      </c>
      <c r="K20" s="2" t="str">
        <f>J20*0.00</f>
        <v>0</v>
      </c>
      <c r="L20" s="5"/>
    </row>
    <row r="21" spans="1:12" customHeight="1" ht="105" outlineLevel="5">
      <c r="A21" s="1"/>
      <c r="B21" s="1">
        <v>819346</v>
      </c>
      <c r="C21" s="1" t="s">
        <v>71</v>
      </c>
      <c r="D21" s="1" t="s">
        <v>72</v>
      </c>
      <c r="E21" s="2" t="s">
        <v>73</v>
      </c>
      <c r="F21" s="2" t="s">
        <v>74</v>
      </c>
      <c r="G21" s="2">
        <v>2</v>
      </c>
      <c r="H21" s="2" t="s">
        <v>75</v>
      </c>
      <c r="I21" s="1">
        <v>0</v>
      </c>
      <c r="J21" s="3" t="s">
        <v>19</v>
      </c>
      <c r="K21" s="2" t="str">
        <f>J21*2086.00</f>
        <v>0</v>
      </c>
      <c r="L21" s="5"/>
    </row>
    <row r="22" spans="1:12" customHeight="1" ht="105" outlineLevel="5">
      <c r="A22" s="1"/>
      <c r="B22" s="1">
        <v>819347</v>
      </c>
      <c r="C22" s="1" t="s">
        <v>76</v>
      </c>
      <c r="D22" s="1" t="s">
        <v>77</v>
      </c>
      <c r="E22" s="2" t="s">
        <v>78</v>
      </c>
      <c r="F22" s="2" t="s">
        <v>79</v>
      </c>
      <c r="G22" s="2" t="s">
        <v>24</v>
      </c>
      <c r="H22" s="2" t="s">
        <v>18</v>
      </c>
      <c r="I22" s="1">
        <v>0</v>
      </c>
      <c r="J22" s="3" t="s">
        <v>19</v>
      </c>
      <c r="K22" s="2" t="str">
        <f>J22*7794.00</f>
        <v>0</v>
      </c>
      <c r="L22" s="5"/>
    </row>
    <row r="23" spans="1:12" customHeight="1" ht="105" outlineLevel="5">
      <c r="A23" s="1"/>
      <c r="B23" s="1">
        <v>819348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2</v>
      </c>
      <c r="H23" s="2" t="s">
        <v>18</v>
      </c>
      <c r="I23" s="1">
        <v>0</v>
      </c>
      <c r="J23" s="3" t="s">
        <v>19</v>
      </c>
      <c r="K23" s="2" t="str">
        <f>J23*8113.00</f>
        <v>0</v>
      </c>
      <c r="L23" s="5"/>
    </row>
    <row r="24" spans="1:12" customHeight="1" ht="105" outlineLevel="5">
      <c r="A24" s="1"/>
      <c r="B24" s="1">
        <v>819349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 t="s">
        <v>18</v>
      </c>
      <c r="I24" s="1">
        <v>0</v>
      </c>
      <c r="J24" s="3" t="s">
        <v>19</v>
      </c>
      <c r="K24" s="2" t="str">
        <f>J24*7877.00</f>
        <v>0</v>
      </c>
      <c r="L24" s="5"/>
    </row>
    <row r="25" spans="1:12" customHeight="1" ht="105" outlineLevel="5">
      <c r="A25" s="1"/>
      <c r="B25" s="1">
        <v>819354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2</v>
      </c>
      <c r="H25" s="2" t="s">
        <v>18</v>
      </c>
      <c r="I25" s="1">
        <v>0</v>
      </c>
      <c r="J25" s="3" t="s">
        <v>19</v>
      </c>
      <c r="K25" s="2" t="str">
        <f>J25*8898.00</f>
        <v>0</v>
      </c>
      <c r="L25" s="5"/>
    </row>
    <row r="26" spans="1:12" customHeight="1" ht="105" outlineLevel="5">
      <c r="A26" s="1"/>
      <c r="B26" s="1">
        <v>819355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3</v>
      </c>
      <c r="H26" s="2" t="s">
        <v>75</v>
      </c>
      <c r="I26" s="1">
        <v>0</v>
      </c>
      <c r="J26" s="3" t="s">
        <v>19</v>
      </c>
      <c r="K26" s="2" t="str">
        <f>J26*8677.00</f>
        <v>0</v>
      </c>
      <c r="L26" s="5"/>
    </row>
    <row r="27" spans="1:12" customHeight="1" ht="105" outlineLevel="5">
      <c r="A27" s="1"/>
      <c r="B27" s="1">
        <v>819356</v>
      </c>
      <c r="C27" s="1" t="s">
        <v>96</v>
      </c>
      <c r="D27" s="1" t="s">
        <v>97</v>
      </c>
      <c r="E27" s="2" t="s">
        <v>98</v>
      </c>
      <c r="F27" s="2" t="s">
        <v>99</v>
      </c>
      <c r="G27" s="2">
        <v>2</v>
      </c>
      <c r="H27" s="2" t="s">
        <v>18</v>
      </c>
      <c r="I27" s="1">
        <v>0</v>
      </c>
      <c r="J27" s="3" t="s">
        <v>19</v>
      </c>
      <c r="K27" s="2" t="str">
        <f>J27*9520.00</f>
        <v>0</v>
      </c>
      <c r="L27" s="5"/>
    </row>
    <row r="28" spans="1:12" customHeight="1" ht="105" outlineLevel="5">
      <c r="A28" s="1"/>
      <c r="B28" s="1">
        <v>819357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0</v>
      </c>
      <c r="H28" s="2">
        <v>7</v>
      </c>
      <c r="I28" s="1">
        <v>0</v>
      </c>
      <c r="J28" s="3" t="s">
        <v>19</v>
      </c>
      <c r="K28" s="2" t="str">
        <f>J28*9373.00</f>
        <v>0</v>
      </c>
      <c r="L28" s="5"/>
    </row>
    <row r="29" spans="1:12" customHeight="1" ht="105" outlineLevel="5">
      <c r="A29" s="1"/>
      <c r="B29" s="1">
        <v>819358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2</v>
      </c>
      <c r="H29" s="2">
        <v>0</v>
      </c>
      <c r="I29" s="1">
        <v>0</v>
      </c>
      <c r="J29" s="3" t="s">
        <v>19</v>
      </c>
      <c r="K29" s="2" t="str">
        <f>J29*9548.00</f>
        <v>0</v>
      </c>
      <c r="L29" s="5"/>
    </row>
    <row r="30" spans="1:12" customHeight="1" ht="105" outlineLevel="5">
      <c r="A30" s="1"/>
      <c r="B30" s="1">
        <v>819359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0</v>
      </c>
      <c r="H30" s="2">
        <v>6</v>
      </c>
      <c r="I30" s="1">
        <v>0</v>
      </c>
      <c r="J30" s="3" t="s">
        <v>19</v>
      </c>
      <c r="K30" s="2" t="str">
        <f>J30*10688.00</f>
        <v>0</v>
      </c>
      <c r="L30" s="5"/>
    </row>
    <row r="31" spans="1:12" customHeight="1" ht="105" outlineLevel="5">
      <c r="A31" s="1"/>
      <c r="B31" s="1">
        <v>819360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0</v>
      </c>
      <c r="H31" s="2" t="s">
        <v>24</v>
      </c>
      <c r="I31" s="1">
        <v>0</v>
      </c>
      <c r="J31" s="3" t="s">
        <v>19</v>
      </c>
      <c r="K31" s="2" t="str">
        <f>J31*24914.00</f>
        <v>0</v>
      </c>
      <c r="L31" s="5"/>
    </row>
    <row r="32" spans="1:12" customHeight="1" ht="105" outlineLevel="5">
      <c r="A32" s="1"/>
      <c r="B32" s="1">
        <v>819361</v>
      </c>
      <c r="C32" s="1" t="s">
        <v>116</v>
      </c>
      <c r="D32" s="1" t="s">
        <v>117</v>
      </c>
      <c r="E32" s="2" t="s">
        <v>118</v>
      </c>
      <c r="F32" s="2" t="s">
        <v>115</v>
      </c>
      <c r="G32" s="2">
        <v>0</v>
      </c>
      <c r="H32" s="2">
        <v>0</v>
      </c>
      <c r="I32" s="1">
        <v>0</v>
      </c>
      <c r="J32" s="3" t="s">
        <v>19</v>
      </c>
      <c r="K32" s="2" t="str">
        <f>J32*24914.00</f>
        <v>0</v>
      </c>
      <c r="L32" s="5"/>
    </row>
    <row r="33" spans="1:12" customHeight="1" ht="105" outlineLevel="5">
      <c r="A33" s="1"/>
      <c r="B33" s="1">
        <v>819362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0</v>
      </c>
      <c r="H33" s="2">
        <v>0</v>
      </c>
      <c r="I33" s="1">
        <v>0</v>
      </c>
      <c r="J33" s="3" t="s">
        <v>19</v>
      </c>
      <c r="K33" s="2" t="str">
        <f>J33*42725.00</f>
        <v>0</v>
      </c>
      <c r="L33" s="5"/>
    </row>
    <row r="34" spans="1:12" customHeight="1" ht="105" outlineLevel="5">
      <c r="A34" s="1"/>
      <c r="B34" s="1">
        <v>819363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19</v>
      </c>
      <c r="K34" s="2" t="str">
        <f>J34*41596.00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3:K13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2026-06-23T07:49:23+03:00</dcterms:created>
  <dcterms:modified xsi:type="dcterms:W3CDTF">2026-06-23T07:49:23+03:00</dcterms:modified>
  <dc:title>Untitled Spreadsheet</dc:title>
  <dc:description/>
  <dc:subject/>
  <cp:keywords/>
  <cp:category/>
</cp:coreProperties>
</file>