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<sst xmlns="http://schemas.openxmlformats.org/spreadsheetml/2006/main" uniqueCount="163">
  <si>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</si>
  <si>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</si>
  <si>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</si>
  <si>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</si>
  <si>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</si>
  <si>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</si>
  <si>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</si>
  <si>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</si>
  <si>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</si>
  <si>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</si>
  <si>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</si>
  <si>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</si>
  <si>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</si>
  <si>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</si>
  <si>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</si>
  <si>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</si>
  <si>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</si>
  <si>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</si>
  <si>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</si>
  <si>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</si>
  <si>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</si>
  <si>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шт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</si>
  <si>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</si>
  <si>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</si>
  <si>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</si>
  <si>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</si>
  <si>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</si>
  <si>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</si>
  <si>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</si>
  <si>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</si>
  <si>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&gt;100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</si>
  <si>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</si>
  <si>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</si>
  <si>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</si>
  <si>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</si>
  <si>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</si>
  <si>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</si>
  <si>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</si>
  <si>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</si>
  <si>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</si>
  <si>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</si>
  <si>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</si>
  <si>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&gt;25</t>
  </si>
  <si>
    <t>&gt;1000</t>
  </si>
  <si>
    <t>VLC-814009</t>
  </si>
  <si>
    <t>THZ.LD.100.08.25</t>
  </si>
  <si>
    <t>Лента демпферная 100х8мм (за 25 погонных метров) (12шт)</t>
  </si>
  <si>
    <t>396.00 руб.</t>
  </si>
  <si>
    <t>&gt;10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</si>
  <si>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</si>
  <si>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</si>
  <si>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</si>
  <si>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</si>
  <si>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</si>
  <si>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&gt;500</t>
  </si>
  <si>
    <t>VLC-814011</t>
  </si>
  <si>
    <t>VT.491.S.16</t>
  </si>
  <si>
    <t>Фиксатор поворота, металл, 90град, для труб 16мм.  (5 /300шт)</t>
  </si>
  <si>
    <t>118.00 руб.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</si>
  <si>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</si>
  <si>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</si>
  <si>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</si>
  <si>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</si>
  <si>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</si>
  <si>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</si>
  <si>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</si>
  <si>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</si>
  <si>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&gt;50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</si>
  <si>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</si>
  <si>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</si>
  <si>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</si>
  <si>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</si>
  <si>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</si>
  <si>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</si>
  <si>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</si>
  <si>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</si>
  <si>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</si>
  <si>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</si>
  <si>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</si>
  <si>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5 398.00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</si>
  <si>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</si>
  <si>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</si>
  <si>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</si>
  <si>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3.40 руб.</t>
  </si>
  <si>
    <t>&gt;5000</t>
  </si>
  <si>
    <t>VLC-900415</t>
  </si>
  <si>
    <t>Клипса поворотная для крепление труб 14-20мм к арматурной сетке</t>
  </si>
  <si>
    <t>14.00 руб.</t>
  </si>
  <si>
    <t>VLC-900474</t>
  </si>
  <si>
    <t>Дюбель-крюк одинарный 16-32*80 мм.</t>
  </si>
  <si>
    <t>9.60 руб.</t>
  </si>
  <si>
    <t>VLC-900475</t>
  </si>
  <si>
    <t>Дюбель-крюк двойной 16-32*80 мм.</t>
  </si>
  <si>
    <t>9.80 руб.</t>
  </si>
  <si>
    <t>VLC-900476</t>
  </si>
  <si>
    <t>Дюбель-крюк двойной 16-32*100 мм.</t>
  </si>
  <si>
    <t>10.40 руб.</t>
  </si>
  <si>
    <t>VLC-900534</t>
  </si>
  <si>
    <t xml:space="preserve">Скоба якорная для такера на ленте для труб 12-20мм высота 51мм (30/600 шт) </t>
  </si>
  <si>
    <t>4.00 руб.</t>
  </si>
  <si>
    <t>VLC-900655</t>
  </si>
  <si>
    <t>FS 25</t>
  </si>
  <si>
    <t>Фиксатор поворота, пластик, 90град, для труб 25мм.</t>
  </si>
  <si>
    <t>124.00 руб.</t>
  </si>
  <si>
    <t>VLC-900656</t>
  </si>
  <si>
    <t>FS 1620B</t>
  </si>
  <si>
    <t>Фиксатор поворота тип "Башмак", пластик, 90град, для труб 16-20 мм.</t>
  </si>
  <si>
    <t>89.00 руб.</t>
  </si>
  <si>
    <t>VLC-900905</t>
  </si>
  <si>
    <t>EKP25</t>
  </si>
  <si>
    <t>Пенополистирол с покрытием, для т/п (1200*600*43) 0,72 кв.м</t>
  </si>
  <si>
    <t>736.00 руб.</t>
  </si>
  <si>
    <t>УТ000002267</t>
  </si>
  <si>
    <t>Подложка для теплого пола с разметкой, мультифольга 3мм.(25м.кв.)</t>
  </si>
  <si>
    <t>60.00 руб.</t>
  </si>
  <si>
    <t>Строительные материалы VIEIR</t>
  </si>
  <si>
    <t>GAP-100020</t>
  </si>
  <si>
    <t>G1807</t>
  </si>
  <si>
    <t>Скобы для такера 43мм пайка GAPPO для труб 16-20мм (300/3000шт)</t>
  </si>
  <si>
    <t>6.78 руб.</t>
  </si>
  <si>
    <t>STP-510001</t>
  </si>
  <si>
    <t>VER1230</t>
  </si>
  <si>
    <t>Степлер для теплого пола VIEIR (1/5шт)</t>
  </si>
  <si>
    <t>6 991.32 руб.</t>
  </si>
  <si>
    <t>STP-510002</t>
  </si>
  <si>
    <t>VER1230-1</t>
  </si>
  <si>
    <t>Скобы для такера 43мм на ленте для труб 16-20мм VIEIR (300/6000шт)</t>
  </si>
  <si>
    <t>2.94 руб.</t>
  </si>
  <si>
    <t>STP-510004</t>
  </si>
  <si>
    <t>Теплораспределительная пластина для теплого пола 1000мм (40шт в коробке)</t>
  </si>
  <si>
    <t>STP-510008</t>
  </si>
  <si>
    <t>VR16-90</t>
  </si>
  <si>
    <t>Фиксатор поворота трубы 16мм, металл, 90град. (5/200шт)</t>
  </si>
  <si>
    <t>35.28 руб.</t>
  </si>
  <si>
    <t>STP-510009</t>
  </si>
  <si>
    <t>VR20-90</t>
  </si>
  <si>
    <t>Фиксатор поворота трубы 20мм , металл, 90град. (5/300шт)</t>
  </si>
  <si>
    <t>58.80 руб.</t>
  </si>
  <si>
    <t>STP-510010</t>
  </si>
  <si>
    <t>VR16A-90</t>
  </si>
  <si>
    <t>Фиксатор поворота трубы 16мм, металл, 90град. (5/500шт)</t>
  </si>
  <si>
    <t>33.81 руб.</t>
  </si>
  <si>
    <t>STP-510011</t>
  </si>
  <si>
    <t>VR20A-90</t>
  </si>
  <si>
    <t>42.63 руб.</t>
  </si>
  <si>
    <t>VER-000217</t>
  </si>
  <si>
    <t>VRU16</t>
  </si>
  <si>
    <t>Клипса для теплого пола ф16 "VIEIR"(1760/80шт)</t>
  </si>
  <si>
    <t>4.41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</si>
  <si>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</si>
  <si>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</si>
  <si>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</si>
  <si>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</si>
  <si>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</si>
  <si>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</si>
  <si>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601.23 руб.</t>
  </si>
  <si>
    <t>VER-001089</t>
  </si>
  <si>
    <t>VER1229</t>
  </si>
  <si>
    <t>Степлер для крепления труб теплого пола (10/1шт)</t>
  </si>
  <si>
    <t>4 908.33 руб.</t>
  </si>
  <si>
    <t>УТ000002150</t>
  </si>
  <si>
    <t>Фиксатор поворота трубы 16мм, пластик, 90град. (10шт)</t>
  </si>
  <si>
    <t>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</si>
</sst>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dfdca27_f37e_11ef_a6e3_047c1617b143_49c4af99_056a_11f0_a6fc_047c1617b1431.jpeg"/><Relationship Id="rId2" Type="http://schemas.openxmlformats.org/officeDocument/2006/relationships/image" Target="../media/a5fad51f_86a5_11e9_8101_003048fd731b_e872284e_518a_11ea_810f_003048fd731b2.jpeg"/><Relationship Id="rId3" Type="http://schemas.openxmlformats.org/officeDocument/2006/relationships/image" Target="../media/a5fad521_86a5_11e9_8101_003048fd731b_ab6a88e0_27ae_11ed_a30e_00259070b4873.jpeg"/><Relationship Id="rId4" Type="http://schemas.openxmlformats.org/officeDocument/2006/relationships/image" Target="../media/a5fad524_86a5_11e9_8101_003048fd731b_e872284b_518a_11ea_810f_003048fd731b4.jpeg"/><Relationship Id="rId5" Type="http://schemas.openxmlformats.org/officeDocument/2006/relationships/image" Target="../media/a5fad52d_86a5_11e9_8101_003048fd731b_7e5777ab_c05c_11ee_a549_047c1617b1435.jpeg"/><Relationship Id="rId6" Type="http://schemas.openxmlformats.org/officeDocument/2006/relationships/image" Target="../media/a5fad530_86a5_11e9_8101_003048fd731b_e872284f_518a_11ea_810f_003048fd731b6.jpeg"/><Relationship Id="rId7" Type="http://schemas.openxmlformats.org/officeDocument/2006/relationships/image" Target="../media/a5fad510_86a5_11e9_8101_003048fd731b_ab6a88e1_27ae_11ed_a30e_00259070b4877.jpeg"/><Relationship Id="rId8" Type="http://schemas.openxmlformats.org/officeDocument/2006/relationships/image" Target="../media/a5fad513_86a5_11e9_8101_003048fd731b_ab6a88e2_27ae_11ed_a30e_00259070b4878.jpeg"/><Relationship Id="rId9" Type="http://schemas.openxmlformats.org/officeDocument/2006/relationships/image" Target="../media/a5fad515_86a5_11e9_8101_003048fd731b_634a42d6_f953_11e9_810b_003048fd731b9.jpeg"/><Relationship Id="rId10" Type="http://schemas.openxmlformats.org/officeDocument/2006/relationships/image" Target="../media/a5fad517_86a5_11e9_8101_003048fd731b_ab6a88d2_27ae_11ed_a30e_00259070b48710.jpeg"/><Relationship Id="rId11" Type="http://schemas.openxmlformats.org/officeDocument/2006/relationships/image" Target="../media/a5fad51b_86a5_11e9_8101_003048fd731b_ab6a88d9_27ae_11ed_a30e_00259070b48711.jpeg"/><Relationship Id="rId12" Type="http://schemas.openxmlformats.org/officeDocument/2006/relationships/image" Target="../media/ac33c801_86a5_11e9_8101_003048fd731b_ab6a88d1_27ae_11ed_a30e_00259070b48712.jpeg"/><Relationship Id="rId13" Type="http://schemas.openxmlformats.org/officeDocument/2006/relationships/image" Target="../media/ac33c804_86a5_11e9_8101_003048fd731b_e8722851_518a_11ea_810f_003048fd731b13.jpeg"/><Relationship Id="rId14" Type="http://schemas.openxmlformats.org/officeDocument/2006/relationships/image" Target="../media/ac33c807_86a5_11e9_8101_003048fd731b_e8722852_518a_11ea_810f_003048fd731b14.jpeg"/><Relationship Id="rId15" Type="http://schemas.openxmlformats.org/officeDocument/2006/relationships/image" Target="../media/d981da6b_77ea_11ea_8111_003048fd731b_ab6a88e3_27ae_11ed_a30e_00259070b48715.jpeg"/><Relationship Id="rId16" Type="http://schemas.openxmlformats.org/officeDocument/2006/relationships/image" Target="../media/d981da6d_77ea_11ea_8111_003048fd731b_ab6a88cb_27ae_11ed_a30e_00259070b48716.jpeg"/><Relationship Id="rId17" Type="http://schemas.openxmlformats.org/officeDocument/2006/relationships/image" Target="../media/6d083b33_3466_11eb_81f3_003048fd731b_7e577799_c05c_11ee_a549_047c1617b14317.jpeg"/><Relationship Id="rId18" Type="http://schemas.openxmlformats.org/officeDocument/2006/relationships/image" Target="../media/61991c0d_230d_11ed_a307_00259070b487_7e577797_c05c_11ee_a549_047c1617b14318.jpeg"/><Relationship Id="rId19" Type="http://schemas.openxmlformats.org/officeDocument/2006/relationships/image" Target="../media/61991c0f_230d_11ed_a307_00259070b487_7e57779e_c05c_11ee_a549_047c1617b14319.jpeg"/><Relationship Id="rId20" Type="http://schemas.openxmlformats.org/officeDocument/2006/relationships/image" Target="../media/61991c11_230d_11ed_a307_00259070b487_7e5777a0_c05c_11ee_a549_047c1617b14320.jpeg"/><Relationship Id="rId21" Type="http://schemas.openxmlformats.org/officeDocument/2006/relationships/image" Target="../media/75c1f4a9_c7a6_11ed_a3fe_047c1617b143_7e57779d_c05c_11ee_a549_047c1617b14321.jpeg"/><Relationship Id="rId22" Type="http://schemas.openxmlformats.org/officeDocument/2006/relationships/image" Target="../media/54e1daa6_3459_11ef_a5e4_047c1617b143_4e2a740e_fcc7_11ef_a6ef_047c1617b14322.jpeg"/><Relationship Id="rId23" Type="http://schemas.openxmlformats.org/officeDocument/2006/relationships/image" Target="../media/54e1daa8_3459_11ef_a5e4_047c1617b143_4e2a740c_fcc7_11ef_a6ef_047c1617b14323.jpeg"/><Relationship Id="rId24" Type="http://schemas.openxmlformats.org/officeDocument/2006/relationships/image" Target="../media/0ef53f9b_9e75_11ef_a670_047c1617b143_579e2315_5a46_11f0_a775_047c1617b14324.jpeg"/><Relationship Id="rId25" Type="http://schemas.openxmlformats.org/officeDocument/2006/relationships/image" Target="../media/01c954fd_ce2b_11f0_a80d_047c1617b143_fdca1980_715c_11f1_a8f1_047c1617b14325.jpeg"/><Relationship Id="rId26" Type="http://schemas.openxmlformats.org/officeDocument/2006/relationships/image" Target="../media/3c8d8c2e_68f5_11ea_8111_003048fd731b_018ae8fc_7ca2_11ea_8111_003048fd731b26.jpeg"/><Relationship Id="rId27" Type="http://schemas.openxmlformats.org/officeDocument/2006/relationships/image" Target="../media/3c8d8c30_68f5_11ea_8111_003048fd731b_018ae8fd_7ca2_11ea_8111_003048fd731b27.jpeg"/><Relationship Id="rId28" Type="http://schemas.openxmlformats.org/officeDocument/2006/relationships/image" Target="../media/3c8d8c34_68f5_11ea_8111_003048fd731b_018ae8ff_7ca2_11ea_8111_003048fd731b28.jpeg"/><Relationship Id="rId29" Type="http://schemas.openxmlformats.org/officeDocument/2006/relationships/image" Target="../media/32cd9610_0918_11eb_81b8_003048fd731b_ab6a88c7_27ae_11ed_a30e_00259070b48729.jpeg"/><Relationship Id="rId30" Type="http://schemas.openxmlformats.org/officeDocument/2006/relationships/image" Target="../media/32cd9612_0918_11eb_81b8_003048fd731b_7e5777b9_c05c_11ee_a549_047c1617b14330.jpeg"/><Relationship Id="rId31" Type="http://schemas.openxmlformats.org/officeDocument/2006/relationships/image" Target="../media/32cd9614_0918_11eb_81b8_003048fd731b_ab6a88c9_27ae_11ed_a30e_00259070b48731.jpeg"/><Relationship Id="rId32" Type="http://schemas.openxmlformats.org/officeDocument/2006/relationships/image" Target="../media/32cd9616_0918_11eb_81b8_003048fd731b_ab6a88ca_27ae_11ed_a30e_00259070b48732.jpeg"/><Relationship Id="rId33" Type="http://schemas.openxmlformats.org/officeDocument/2006/relationships/image" Target="../media/d0d91a81_7762_11ec_a212_00259070b487_21d4f579_793a_11f0_a79f_047c1617b14333.jpeg"/><Relationship Id="rId34" Type="http://schemas.openxmlformats.org/officeDocument/2006/relationships/image" Target="../media/d0d91a83_7762_11ec_a212_00259070b487_21d4f57b_793a_11f0_a79f_047c1617b14334.jpeg"/><Relationship Id="rId35" Type="http://schemas.openxmlformats.org/officeDocument/2006/relationships/image" Target="../media/be281c7c_f776_11ee_a595_047c1617b143_9db7fc75_42ce_11ef_a5f7_047c1617b14335.jpeg"/><Relationship Id="rId36" Type="http://schemas.openxmlformats.org/officeDocument/2006/relationships/image" Target="../media/fa083bcf_526f_11ef_a60b_047c1617b143_64c8bb46_5a46_11f0_a775_047c1617b14336.jpeg"/><Relationship Id="rId37" Type="http://schemas.openxmlformats.org/officeDocument/2006/relationships/image" Target="../media/a9400c7b_fbb2_11ee_a59b_047c1617b143_9db7fc74_42ce_11ef_a5f7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J5*99.00</f>
        <v>0</v>
      </c>
      <c r="L5" s="5"/>
    </row>
    <row r="6" spans="1:12" customHeight="1" ht="105" outlineLevel="4">
      <c r="A6" s="1"/>
      <c r="B6" s="1">
        <v>819431</v>
      </c>
      <c r="C6" s="1" t="s">
        <v>17</v>
      </c>
      <c r="D6" s="1" t="s">
        <v>18</v>
      </c>
      <c r="E6" s="2" t="s">
        <v>19</v>
      </c>
      <c r="F6" s="2" t="s">
        <v>20</v>
      </c>
      <c r="G6" s="2">
        <v>0</v>
      </c>
      <c r="H6" s="2">
        <v>6</v>
      </c>
      <c r="I6" s="1">
        <v>0</v>
      </c>
      <c r="J6" s="3" t="s">
        <v>21</v>
      </c>
      <c r="K6" s="2" t="str">
        <f>J6*3280.00</f>
        <v>0</v>
      </c>
      <c r="L6" s="5"/>
    </row>
    <row r="7" spans="1:12" customHeight="1" ht="105" outlineLevel="4">
      <c r="A7" s="1"/>
      <c r="B7" s="1">
        <v>819432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21</v>
      </c>
      <c r="K7" s="2" t="str">
        <f>J7*473.00</f>
        <v>0</v>
      </c>
      <c r="L7" s="5"/>
    </row>
    <row r="8" spans="1:12" customHeight="1" ht="105" outlineLevel="4">
      <c r="A8" s="1"/>
      <c r="B8" s="1">
        <v>819433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 t="s">
        <v>30</v>
      </c>
      <c r="I8" s="1">
        <v>0</v>
      </c>
      <c r="J8" s="3" t="s">
        <v>21</v>
      </c>
      <c r="K8" s="2" t="str">
        <f>J8*363.00</f>
        <v>0</v>
      </c>
      <c r="L8" s="5"/>
    </row>
    <row r="9" spans="1:12" customHeight="1" ht="105" outlineLevel="4">
      <c r="A9" s="1"/>
      <c r="B9" s="1">
        <v>819436</v>
      </c>
      <c r="C9" s="1" t="s">
        <v>31</v>
      </c>
      <c r="D9" s="1">
        <v>2102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21</v>
      </c>
      <c r="K9" s="2" t="str">
        <f>J9*702.00</f>
        <v>0</v>
      </c>
      <c r="L9" s="5"/>
    </row>
    <row r="10" spans="1:12" customHeight="1" ht="105" outlineLevel="4">
      <c r="A10" s="1"/>
      <c r="B10" s="1">
        <v>819437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7</v>
      </c>
      <c r="H10" s="2" t="s">
        <v>30</v>
      </c>
      <c r="I10" s="1">
        <v>0</v>
      </c>
      <c r="J10" s="3" t="s">
        <v>21</v>
      </c>
      <c r="K10" s="2" t="str">
        <f>J10*440.00</f>
        <v>0</v>
      </c>
      <c r="L10" s="5"/>
    </row>
    <row r="11" spans="1:12" customHeight="1" ht="105" outlineLevel="4">
      <c r="A11" s="1"/>
      <c r="B11" s="1">
        <v>819426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 t="s">
        <v>43</v>
      </c>
      <c r="I11" s="1">
        <v>0</v>
      </c>
      <c r="J11" s="3" t="s">
        <v>21</v>
      </c>
      <c r="K11" s="2" t="str">
        <f>J11*339.00</f>
        <v>0</v>
      </c>
      <c r="L11" s="5"/>
    </row>
    <row r="12" spans="1:12" customHeight="1" ht="105" outlineLevel="4">
      <c r="A12" s="1"/>
      <c r="B12" s="1">
        <v>819427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 t="s">
        <v>30</v>
      </c>
      <c r="I12" s="1">
        <v>0</v>
      </c>
      <c r="J12" s="3" t="s">
        <v>49</v>
      </c>
      <c r="K12" s="2" t="str">
        <f>J12*396.00</f>
        <v>0</v>
      </c>
      <c r="L12" s="5"/>
    </row>
    <row r="13" spans="1:12" customHeight="1" ht="105" outlineLevel="4">
      <c r="A13" s="1"/>
      <c r="B13" s="1">
        <v>819428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54</v>
      </c>
      <c r="H13" s="2">
        <v>0</v>
      </c>
      <c r="I13" s="1">
        <v>0</v>
      </c>
      <c r="J13" s="3" t="s">
        <v>16</v>
      </c>
      <c r="K13" s="2" t="str">
        <f>J13*74.00</f>
        <v>0</v>
      </c>
      <c r="L13" s="5"/>
    </row>
    <row r="14" spans="1:12" customHeight="1" ht="105" outlineLevel="4">
      <c r="A14" s="1"/>
      <c r="B14" s="1">
        <v>819429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30</v>
      </c>
      <c r="H14" s="2" t="s">
        <v>43</v>
      </c>
      <c r="I14" s="1">
        <v>0</v>
      </c>
      <c r="J14" s="3" t="s">
        <v>21</v>
      </c>
      <c r="K14" s="2" t="str">
        <f>J14*118.00</f>
        <v>0</v>
      </c>
      <c r="L14" s="5"/>
    </row>
    <row r="15" spans="1:12" customHeight="1" ht="105" outlineLevel="4">
      <c r="A15" s="1"/>
      <c r="B15" s="1">
        <v>819430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30</v>
      </c>
      <c r="H15" s="2">
        <v>-35</v>
      </c>
      <c r="I15" s="1">
        <v>0</v>
      </c>
      <c r="J15" s="3" t="s">
        <v>21</v>
      </c>
      <c r="K15" s="2" t="str">
        <f>J15*185.00</f>
        <v>0</v>
      </c>
      <c r="L15" s="5"/>
    </row>
    <row r="16" spans="1:12" customHeight="1" ht="105" outlineLevel="4">
      <c r="A16" s="1"/>
      <c r="B16" s="1">
        <v>819438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67</v>
      </c>
      <c r="H16" s="2" t="s">
        <v>43</v>
      </c>
      <c r="I16" s="1">
        <v>0</v>
      </c>
      <c r="J16" s="3" t="s">
        <v>21</v>
      </c>
      <c r="K16" s="2" t="str">
        <f>J16*57.00</f>
        <v>0</v>
      </c>
      <c r="L16" s="5"/>
    </row>
    <row r="17" spans="1:12" customHeight="1" ht="105" outlineLevel="4">
      <c r="A17" s="1"/>
      <c r="B17" s="1">
        <v>819439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42</v>
      </c>
      <c r="H17" s="2" t="s">
        <v>30</v>
      </c>
      <c r="I17" s="1">
        <v>0</v>
      </c>
      <c r="J17" s="3" t="s">
        <v>21</v>
      </c>
      <c r="K17" s="2" t="str">
        <f>J17*81.00</f>
        <v>0</v>
      </c>
      <c r="L17" s="5"/>
    </row>
    <row r="18" spans="1:12" customHeight="1" ht="105" outlineLevel="4">
      <c r="A18" s="1"/>
      <c r="B18" s="1">
        <v>819440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3</v>
      </c>
      <c r="H18" s="2" t="s">
        <v>30</v>
      </c>
      <c r="I18" s="1">
        <v>0</v>
      </c>
      <c r="J18" s="3" t="s">
        <v>21</v>
      </c>
      <c r="K18" s="2" t="str">
        <f>J18*54.00</f>
        <v>0</v>
      </c>
      <c r="L18" s="5"/>
    </row>
    <row r="19" spans="1:12" customHeight="1" ht="105" outlineLevel="4">
      <c r="A19" s="1"/>
      <c r="B19" s="1">
        <v>825483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2</v>
      </c>
      <c r="H19" s="2" t="s">
        <v>67</v>
      </c>
      <c r="I19" s="1">
        <v>0</v>
      </c>
      <c r="J19" s="3" t="s">
        <v>21</v>
      </c>
      <c r="K19" s="2" t="str">
        <f>J19*5398.00</f>
        <v>0</v>
      </c>
      <c r="L19" s="5"/>
    </row>
    <row r="20" spans="1:12" customHeight="1" ht="105" outlineLevel="4">
      <c r="A20" s="1"/>
      <c r="B20" s="1">
        <v>825484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84</v>
      </c>
      <c r="H20" s="2" t="s">
        <v>84</v>
      </c>
      <c r="I20" s="1">
        <v>0</v>
      </c>
      <c r="J20" s="3" t="s">
        <v>21</v>
      </c>
      <c r="K20" s="2" t="str">
        <f>J20*3.40</f>
        <v>0</v>
      </c>
      <c r="L20" s="5"/>
    </row>
    <row r="21" spans="1:12" customHeight="1" ht="105" outlineLevel="4">
      <c r="A21" s="1"/>
      <c r="B21" s="1">
        <v>836332</v>
      </c>
      <c r="C21" s="1" t="s">
        <v>85</v>
      </c>
      <c r="D21" s="1">
        <v>10000004</v>
      </c>
      <c r="E21" s="2" t="s">
        <v>86</v>
      </c>
      <c r="F21" s="2" t="s">
        <v>87</v>
      </c>
      <c r="G21" s="2">
        <v>0</v>
      </c>
      <c r="H21" s="2">
        <v>0</v>
      </c>
      <c r="I21" s="1">
        <v>0</v>
      </c>
      <c r="J21" s="3" t="s">
        <v>21</v>
      </c>
      <c r="K21" s="2" t="str">
        <f>J21*14.00</f>
        <v>0</v>
      </c>
      <c r="L21" s="5"/>
    </row>
    <row r="22" spans="1:12" customHeight="1" ht="105" outlineLevel="4">
      <c r="A22" s="1"/>
      <c r="B22" s="1">
        <v>869364</v>
      </c>
      <c r="C22" s="1" t="s">
        <v>88</v>
      </c>
      <c r="D22" s="1">
        <v>1.163208</v>
      </c>
      <c r="E22" s="2" t="s">
        <v>89</v>
      </c>
      <c r="F22" s="2" t="s">
        <v>90</v>
      </c>
      <c r="G22" s="2">
        <v>0</v>
      </c>
      <c r="H22" s="2" t="s">
        <v>43</v>
      </c>
      <c r="I22" s="1">
        <v>0</v>
      </c>
      <c r="J22" s="3" t="s">
        <v>21</v>
      </c>
      <c r="K22" s="2" t="str">
        <f>J22*9.60</f>
        <v>0</v>
      </c>
      <c r="L22" s="5"/>
    </row>
    <row r="23" spans="1:12" customHeight="1" ht="105" outlineLevel="4">
      <c r="A23" s="1"/>
      <c r="B23" s="1">
        <v>869365</v>
      </c>
      <c r="C23" s="1" t="s">
        <v>91</v>
      </c>
      <c r="D23" s="1">
        <v>2.163208</v>
      </c>
      <c r="E23" s="2" t="s">
        <v>92</v>
      </c>
      <c r="F23" s="2" t="s">
        <v>93</v>
      </c>
      <c r="G23" s="2">
        <v>0</v>
      </c>
      <c r="H23" s="2" t="s">
        <v>43</v>
      </c>
      <c r="I23" s="1">
        <v>0</v>
      </c>
      <c r="J23" s="3" t="s">
        <v>21</v>
      </c>
      <c r="K23" s="2" t="str">
        <f>J23*9.80</f>
        <v>0</v>
      </c>
      <c r="L23" s="5"/>
    </row>
    <row r="24" spans="1:12" customHeight="1" ht="105" outlineLevel="4">
      <c r="A24" s="1"/>
      <c r="B24" s="1">
        <v>869366</v>
      </c>
      <c r="C24" s="1" t="s">
        <v>94</v>
      </c>
      <c r="D24" s="1">
        <v>2.16321</v>
      </c>
      <c r="E24" s="2" t="s">
        <v>95</v>
      </c>
      <c r="F24" s="2" t="s">
        <v>96</v>
      </c>
      <c r="G24" s="2">
        <v>0</v>
      </c>
      <c r="H24" s="2" t="s">
        <v>30</v>
      </c>
      <c r="I24" s="1">
        <v>0</v>
      </c>
      <c r="J24" s="3" t="s">
        <v>21</v>
      </c>
      <c r="K24" s="2" t="str">
        <f>J24*10.40</f>
        <v>0</v>
      </c>
      <c r="L24" s="5"/>
    </row>
    <row r="25" spans="1:12" customHeight="1" ht="105" outlineLevel="4">
      <c r="A25" s="1"/>
      <c r="B25" s="1">
        <v>877709</v>
      </c>
      <c r="C25" s="1" t="s">
        <v>97</v>
      </c>
      <c r="D25" s="1">
        <v>10000008</v>
      </c>
      <c r="E25" s="2" t="s">
        <v>98</v>
      </c>
      <c r="F25" s="2" t="s">
        <v>99</v>
      </c>
      <c r="G25" s="2" t="s">
        <v>30</v>
      </c>
      <c r="H25" s="2" t="s">
        <v>84</v>
      </c>
      <c r="I25" s="1">
        <v>0</v>
      </c>
      <c r="J25" s="3" t="s">
        <v>21</v>
      </c>
      <c r="K25" s="2" t="str">
        <f>J25*4.00</f>
        <v>0</v>
      </c>
      <c r="L25" s="5"/>
    </row>
    <row r="26" spans="1:12" customHeight="1" ht="105" outlineLevel="4">
      <c r="A26" s="1"/>
      <c r="B26" s="1">
        <v>889985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42</v>
      </c>
      <c r="H26" s="2" t="s">
        <v>67</v>
      </c>
      <c r="I26" s="1">
        <v>0</v>
      </c>
      <c r="J26" s="3" t="s">
        <v>21</v>
      </c>
      <c r="K26" s="2" t="str">
        <f>J26*124.00</f>
        <v>0</v>
      </c>
      <c r="L26" s="5"/>
    </row>
    <row r="27" spans="1:12" customHeight="1" ht="105" outlineLevel="4">
      <c r="A27" s="1"/>
      <c r="B27" s="1">
        <v>889986</v>
      </c>
      <c r="C27" s="1" t="s">
        <v>104</v>
      </c>
      <c r="D27" s="1" t="s">
        <v>105</v>
      </c>
      <c r="E27" s="2" t="s">
        <v>106</v>
      </c>
      <c r="F27" s="2" t="s">
        <v>107</v>
      </c>
      <c r="G27" s="2" t="s">
        <v>48</v>
      </c>
      <c r="H27" s="2" t="s">
        <v>30</v>
      </c>
      <c r="I27" s="1">
        <v>0</v>
      </c>
      <c r="J27" s="3" t="s">
        <v>21</v>
      </c>
      <c r="K27" s="2" t="str">
        <f>J27*89.00</f>
        <v>0</v>
      </c>
      <c r="L27" s="5"/>
    </row>
    <row r="28" spans="1:12" customHeight="1" ht="105" outlineLevel="4">
      <c r="A28" s="1"/>
      <c r="B28" s="1">
        <v>890014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0</v>
      </c>
      <c r="H28" s="2" t="s">
        <v>48</v>
      </c>
      <c r="I28" s="1">
        <v>0</v>
      </c>
      <c r="J28" s="3" t="s">
        <v>21</v>
      </c>
      <c r="K28" s="2" t="str">
        <f>J28*736.00</f>
        <v>0</v>
      </c>
      <c r="L28" s="5"/>
    </row>
    <row r="29" spans="1:12" outlineLevel="4">
      <c r="A29" s="1"/>
      <c r="B29" s="1">
        <v>883579</v>
      </c>
      <c r="C29" s="1" t="s">
        <v>112</v>
      </c>
      <c r="D29" s="1"/>
      <c r="E29" s="2" t="s">
        <v>113</v>
      </c>
      <c r="F29" s="2" t="s">
        <v>114</v>
      </c>
      <c r="G29" s="2">
        <v>0</v>
      </c>
      <c r="H29" s="2">
        <v>0</v>
      </c>
      <c r="I29" s="1">
        <v>0</v>
      </c>
      <c r="J29" s="3" t="s">
        <v>16</v>
      </c>
      <c r="K29" s="2" t="str">
        <f>J29*60.00</f>
        <v>0</v>
      </c>
      <c r="L29" s="5"/>
    </row>
    <row r="30" spans="1:12" outlineLevel="2">
      <c r="A30" s="8" t="s">
        <v>115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955889</v>
      </c>
      <c r="C31" s="1" t="s">
        <v>116</v>
      </c>
      <c r="D31" s="1" t="s">
        <v>117</v>
      </c>
      <c r="E31" s="2" t="s">
        <v>118</v>
      </c>
      <c r="F31" s="2" t="s">
        <v>119</v>
      </c>
      <c r="G31" s="2" t="s">
        <v>84</v>
      </c>
      <c r="H31" s="2">
        <v>0</v>
      </c>
      <c r="I31" s="1">
        <v>0</v>
      </c>
      <c r="J31" s="3" t="s">
        <v>21</v>
      </c>
      <c r="K31" s="2" t="str">
        <f>J31*6.78</f>
        <v>0</v>
      </c>
      <c r="L31" s="5"/>
    </row>
    <row r="32" spans="1:12" customHeight="1" ht="105" outlineLevel="4">
      <c r="A32" s="1"/>
      <c r="B32" s="1">
        <v>825279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2</v>
      </c>
      <c r="H32" s="2">
        <v>0</v>
      </c>
      <c r="I32" s="1">
        <v>0</v>
      </c>
      <c r="J32" s="3" t="s">
        <v>21</v>
      </c>
      <c r="K32" s="2" t="str">
        <f>J32*6991.32</f>
        <v>0</v>
      </c>
      <c r="L32" s="5"/>
    </row>
    <row r="33" spans="1:12" customHeight="1" ht="105" outlineLevel="4">
      <c r="A33" s="1"/>
      <c r="B33" s="1">
        <v>825280</v>
      </c>
      <c r="C33" s="1" t="s">
        <v>124</v>
      </c>
      <c r="D33" s="1" t="s">
        <v>125</v>
      </c>
      <c r="E33" s="2" t="s">
        <v>126</v>
      </c>
      <c r="F33" s="2" t="s">
        <v>127</v>
      </c>
      <c r="G33" s="2" t="s">
        <v>43</v>
      </c>
      <c r="H33" s="2">
        <v>0</v>
      </c>
      <c r="I33" s="1">
        <v>0</v>
      </c>
      <c r="J33" s="3" t="s">
        <v>21</v>
      </c>
      <c r="K33" s="2" t="str">
        <f>J33*2.94</f>
        <v>0</v>
      </c>
      <c r="L33" s="5"/>
    </row>
    <row r="34" spans="1:12" customHeight="1" ht="105" outlineLevel="4">
      <c r="A34" s="1"/>
      <c r="B34" s="1">
        <v>825282</v>
      </c>
      <c r="C34" s="1" t="s">
        <v>128</v>
      </c>
      <c r="D34" s="1"/>
      <c r="E34" s="2" t="s">
        <v>129</v>
      </c>
      <c r="F34" s="2" t="s">
        <v>15</v>
      </c>
      <c r="G34" s="2" t="s">
        <v>54</v>
      </c>
      <c r="H34" s="2">
        <v>0</v>
      </c>
      <c r="I34" s="1">
        <v>0</v>
      </c>
      <c r="J34" s="3" t="s">
        <v>21</v>
      </c>
      <c r="K34" s="2" t="str">
        <f>J34*99.00</f>
        <v>0</v>
      </c>
      <c r="L34" s="5"/>
    </row>
    <row r="35" spans="1:12" customHeight="1" ht="105" outlineLevel="4">
      <c r="A35" s="1"/>
      <c r="B35" s="1">
        <v>829307</v>
      </c>
      <c r="C35" s="1" t="s">
        <v>130</v>
      </c>
      <c r="D35" s="1" t="s">
        <v>131</v>
      </c>
      <c r="E35" s="2" t="s">
        <v>132</v>
      </c>
      <c r="F35" s="2" t="s">
        <v>133</v>
      </c>
      <c r="G35" s="2" t="s">
        <v>43</v>
      </c>
      <c r="H35" s="2">
        <v>0</v>
      </c>
      <c r="I35" s="1">
        <v>0</v>
      </c>
      <c r="J35" s="3" t="s">
        <v>21</v>
      </c>
      <c r="K35" s="2" t="str">
        <f>J35*35.28</f>
        <v>0</v>
      </c>
      <c r="L35" s="5"/>
    </row>
    <row r="36" spans="1:12" customHeight="1" ht="105" outlineLevel="4">
      <c r="A36" s="1"/>
      <c r="B36" s="1">
        <v>829308</v>
      </c>
      <c r="C36" s="1" t="s">
        <v>134</v>
      </c>
      <c r="D36" s="1" t="s">
        <v>135</v>
      </c>
      <c r="E36" s="2" t="s">
        <v>136</v>
      </c>
      <c r="F36" s="2" t="s">
        <v>137</v>
      </c>
      <c r="G36" s="2" t="s">
        <v>30</v>
      </c>
      <c r="H36" s="2">
        <v>0</v>
      </c>
      <c r="I36" s="1">
        <v>0</v>
      </c>
      <c r="J36" s="3" t="s">
        <v>21</v>
      </c>
      <c r="K36" s="2" t="str">
        <f>J36*58.80</f>
        <v>0</v>
      </c>
      <c r="L36" s="5"/>
    </row>
    <row r="37" spans="1:12" customHeight="1" ht="105" outlineLevel="4">
      <c r="A37" s="1"/>
      <c r="B37" s="1">
        <v>829309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0</v>
      </c>
      <c r="H37" s="2">
        <v>0</v>
      </c>
      <c r="I37" s="1">
        <v>0</v>
      </c>
      <c r="J37" s="3" t="s">
        <v>21</v>
      </c>
      <c r="K37" s="2" t="str">
        <f>J37*33.81</f>
        <v>0</v>
      </c>
      <c r="L37" s="5"/>
    </row>
    <row r="38" spans="1:12" customHeight="1" ht="105" outlineLevel="4">
      <c r="A38" s="1"/>
      <c r="B38" s="1">
        <v>829310</v>
      </c>
      <c r="C38" s="1" t="s">
        <v>142</v>
      </c>
      <c r="D38" s="1" t="s">
        <v>143</v>
      </c>
      <c r="E38" s="2" t="s">
        <v>136</v>
      </c>
      <c r="F38" s="2" t="s">
        <v>144</v>
      </c>
      <c r="G38" s="2">
        <v>0</v>
      </c>
      <c r="H38" s="2">
        <v>0</v>
      </c>
      <c r="I38" s="1">
        <v>0</v>
      </c>
      <c r="J38" s="3" t="s">
        <v>21</v>
      </c>
      <c r="K38" s="2" t="str">
        <f>J38*42.63</f>
        <v>0</v>
      </c>
      <c r="L38" s="5"/>
    </row>
    <row r="39" spans="1:12" customHeight="1" ht="105" outlineLevel="4">
      <c r="A39" s="1"/>
      <c r="B39" s="1">
        <v>857752</v>
      </c>
      <c r="C39" s="1" t="s">
        <v>145</v>
      </c>
      <c r="D39" s="1" t="s">
        <v>146</v>
      </c>
      <c r="E39" s="2" t="s">
        <v>147</v>
      </c>
      <c r="F39" s="2" t="s">
        <v>148</v>
      </c>
      <c r="G39" s="2" t="s">
        <v>30</v>
      </c>
      <c r="H39" s="2">
        <v>0</v>
      </c>
      <c r="I39" s="1">
        <v>0</v>
      </c>
      <c r="J39" s="3" t="s">
        <v>21</v>
      </c>
      <c r="K39" s="2" t="str">
        <f>J39*4.41</f>
        <v>0</v>
      </c>
      <c r="L39" s="5"/>
    </row>
    <row r="40" spans="1:12" customHeight="1" ht="105" outlineLevel="4">
      <c r="A40" s="1"/>
      <c r="B40" s="1">
        <v>857753</v>
      </c>
      <c r="C40" s="1" t="s">
        <v>149</v>
      </c>
      <c r="D40" s="1" t="s">
        <v>150</v>
      </c>
      <c r="E40" s="2" t="s">
        <v>151</v>
      </c>
      <c r="F40" s="2" t="s">
        <v>148</v>
      </c>
      <c r="G40" s="2" t="s">
        <v>30</v>
      </c>
      <c r="H40" s="2">
        <v>0</v>
      </c>
      <c r="I40" s="1">
        <v>0</v>
      </c>
      <c r="J40" s="3" t="s">
        <v>21</v>
      </c>
      <c r="K40" s="2" t="str">
        <f>J40*4.41</f>
        <v>0</v>
      </c>
      <c r="L40" s="5"/>
    </row>
    <row r="41" spans="1:12" customHeight="1" ht="105" outlineLevel="4">
      <c r="A41" s="1"/>
      <c r="B41" s="1">
        <v>882909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10</v>
      </c>
      <c r="H41" s="2">
        <v>0</v>
      </c>
      <c r="I41" s="1">
        <v>0</v>
      </c>
      <c r="J41" s="3" t="s">
        <v>21</v>
      </c>
      <c r="K41" s="2" t="str">
        <f>J41*601.23</f>
        <v>0</v>
      </c>
      <c r="L41" s="5"/>
    </row>
    <row r="42" spans="1:12" customHeight="1" ht="105" outlineLevel="4">
      <c r="A42" s="1"/>
      <c r="B42" s="1">
        <v>885007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2</v>
      </c>
      <c r="H42" s="2">
        <v>0</v>
      </c>
      <c r="I42" s="1">
        <v>0</v>
      </c>
      <c r="J42" s="3" t="s">
        <v>21</v>
      </c>
      <c r="K42" s="2" t="str">
        <f>J42*4908.33</f>
        <v>0</v>
      </c>
      <c r="L42" s="5"/>
    </row>
    <row r="43" spans="1:12" customHeight="1" ht="105" outlineLevel="4">
      <c r="A43" s="1"/>
      <c r="B43" s="1">
        <v>882920</v>
      </c>
      <c r="C43" s="1" t="s">
        <v>160</v>
      </c>
      <c r="D43" s="1"/>
      <c r="E43" s="2" t="s">
        <v>161</v>
      </c>
      <c r="F43" s="2" t="s">
        <v>162</v>
      </c>
      <c r="G43" s="2">
        <v>0</v>
      </c>
      <c r="H43" s="2">
        <v>0</v>
      </c>
      <c r="I43" s="1">
        <v>0</v>
      </c>
      <c r="J43" s="3" t="s">
        <v>21</v>
      </c>
      <c r="K43" s="2" t="str">
        <f>J43*50.00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0:K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2026-07-14T05:22:55+03:00</dcterms:created>
  <dcterms:modified xsi:type="dcterms:W3CDTF">2026-07-14T05:22:55+03:00</dcterms:modified>
  <dc:title>Untitled Spreadsheet</dc:title>
  <dc:description/>
  <dc:subject/>
  <cp:keywords/>
  <cp:category/>
</cp:coreProperties>
</file>