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<sst xmlns="http://schemas.openxmlformats.org/spreadsheetml/2006/main" uniqueCount="115">
  <si>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</si>
  <si>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</si>
  <si>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</si>
  <si>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</si>
  <si>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</si>
  <si>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</si>
  <si>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</si>
  <si>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</si>
  <si>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</si>
  <si>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</si>
  <si>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</si>
  <si>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Строительные материалы для теплого пола</t>
  </si>
  <si>
    <t>Строительные материалы VALTEC</t>
  </si>
  <si>
    <t>VIV-201001</t>
  </si>
  <si>
    <t>Фольга для теплого пола с разметкой 0,07мм двухслойная BOPP-PET VIVALDO (50м.кв/рулон.)</t>
  </si>
  <si>
    <t>99.00 руб.</t>
  </si>
  <si>
    <t>м2</t>
  </si>
  <si>
    <t>VLC-814001</t>
  </si>
  <si>
    <t>THZ.P.10</t>
  </si>
  <si>
    <t>Пластификатор (за 10 литров)</t>
  </si>
  <si>
    <t>3 280.00 руб.</t>
  </si>
  <si>
    <t>шт</t>
  </si>
  <si>
    <t>VLC-814002</t>
  </si>
  <si>
    <t>EasyFix L</t>
  </si>
  <si>
    <t>Мат с покрытием с бобышками для теплого пола пенолистирол 0,5м2 (1000*500*40) (20шт)</t>
  </si>
  <si>
    <t>473.00 руб.</t>
  </si>
  <si>
    <t>&gt;100</t>
  </si>
  <si>
    <t>VLC-814003</t>
  </si>
  <si>
    <t>EasyFix</t>
  </si>
  <si>
    <t>Мат с бобышками для теплого пола пенолистирол 0,5м2 (1000*500*40) (20шт)</t>
  </si>
  <si>
    <t>363.00 руб.</t>
  </si>
  <si>
    <t>VLC-814006</t>
  </si>
  <si>
    <t>Пенополистирол с покрытием, для т/п (1100*800*38)    (10шт)</t>
  </si>
  <si>
    <t>702.00 руб.</t>
  </si>
  <si>
    <t>VLC-814007</t>
  </si>
  <si>
    <t>FT</t>
  </si>
  <si>
    <t>Скоба-фиксатор (упак 100шт)</t>
  </si>
  <si>
    <t>440.00 руб.</t>
  </si>
  <si>
    <t>&gt;500</t>
  </si>
  <si>
    <t>VLC-814008</t>
  </si>
  <si>
    <t>VT.FP.SZ.0125</t>
  </si>
  <si>
    <t>Теплораспределительная пластина для теплого пола (1000х125)    (40шт)</t>
  </si>
  <si>
    <t>339.00 руб.</t>
  </si>
  <si>
    <t>&gt;25</t>
  </si>
  <si>
    <t>VLC-814009</t>
  </si>
  <si>
    <t>THZ.LD.100.08.25</t>
  </si>
  <si>
    <t>Лента демпферная 100х8мм (за 25 погонных метров) (12шт)</t>
  </si>
  <si>
    <t>396.00 руб.</t>
  </si>
  <si>
    <t>рул</t>
  </si>
  <si>
    <t>VLC-814010</t>
  </si>
  <si>
    <t>VT.HS.FP.0312</t>
  </si>
  <si>
    <t>Подложка для теплого пола VALTEC с разметкой, мультифольга 3мм.(30м.кв.)</t>
  </si>
  <si>
    <t>74.00 руб.</t>
  </si>
  <si>
    <t>&gt;1000</t>
  </si>
  <si>
    <t>VLC-814011</t>
  </si>
  <si>
    <t>VT.491.S.16</t>
  </si>
  <si>
    <t>Фиксатор поворота, металл, 90град, для труб 16мм.  (5 /300шт)</t>
  </si>
  <si>
    <t>118.00 руб.</t>
  </si>
  <si>
    <t>&gt;5000</t>
  </si>
  <si>
    <t>VLC-814012</t>
  </si>
  <si>
    <t>VT.491.S.20</t>
  </si>
  <si>
    <t>Фиксатор поворота, металл, 90град, для труб 20мм.  (5 /200шт)</t>
  </si>
  <si>
    <t>185.00 руб.</t>
  </si>
  <si>
    <t>VLC-814013</t>
  </si>
  <si>
    <t>FS 16</t>
  </si>
  <si>
    <t>Фиксатор поворота, пластик, 90град, для труб 16мм. синий  (30/200шт)</t>
  </si>
  <si>
    <t>57.00 руб.</t>
  </si>
  <si>
    <t>&gt;50</t>
  </si>
  <si>
    <t>VLC-814014</t>
  </si>
  <si>
    <t>FS 20</t>
  </si>
  <si>
    <t>Фиксатор поворота, пластик, 90град, для труб 20мм. черный (50шт)</t>
  </si>
  <si>
    <t>81.00 руб.</t>
  </si>
  <si>
    <t>VLC-814015</t>
  </si>
  <si>
    <t>SHM 1620</t>
  </si>
  <si>
    <t>Шина фиксирующая, для монтажа труб теплого пола ( для 16,и 20 мм)    (20шт)</t>
  </si>
  <si>
    <t>54.00 руб.</t>
  </si>
  <si>
    <t>VLC-814017</t>
  </si>
  <si>
    <t>VT.T.01.1620</t>
  </si>
  <si>
    <t>Такер VALTEC для крепления труб теплого пола</t>
  </si>
  <si>
    <t>5 398.00 руб.</t>
  </si>
  <si>
    <t>VLC-814018</t>
  </si>
  <si>
    <t>VT.KS.P.1620</t>
  </si>
  <si>
    <t xml:space="preserve">Скоба якорная для такера на проволоке для труб 12-20мм высота 45мм (50/500 шт) </t>
  </si>
  <si>
    <t>3.40 руб.</t>
  </si>
  <si>
    <t>VLC-900415</t>
  </si>
  <si>
    <t>Клипса поворотная для крепление труб 14-20мм к арматурной сетке</t>
  </si>
  <si>
    <t>14.00 руб.</t>
  </si>
  <si>
    <t>VLC-900474</t>
  </si>
  <si>
    <t>Дюбель-крюк одинарный 16-32*80 мм.</t>
  </si>
  <si>
    <t>9.60 руб.</t>
  </si>
  <si>
    <t>VLC-900475</t>
  </si>
  <si>
    <t>Дюбель-крюк двойной 16-32*80 мм.</t>
  </si>
  <si>
    <t>9.80 руб.</t>
  </si>
  <si>
    <t>VLC-900476</t>
  </si>
  <si>
    <t>Дюбель-крюк двойной 16-32*100 мм.</t>
  </si>
  <si>
    <t>10.40 руб.</t>
  </si>
  <si>
    <t>VLC-900534</t>
  </si>
  <si>
    <t xml:space="preserve">Скоба якорная для такера на ленте для труб 12-20мм высота 51мм (30/600 шт) </t>
  </si>
  <si>
    <t>4.00 руб.</t>
  </si>
  <si>
    <t>VLC-900655</t>
  </si>
  <si>
    <t>FS 25</t>
  </si>
  <si>
    <t>Фиксатор поворота, пластик, 90град, для труб 25мм.</t>
  </si>
  <si>
    <t>124.00 руб.</t>
  </si>
  <si>
    <t>VLC-900656</t>
  </si>
  <si>
    <t>FS 1620B</t>
  </si>
  <si>
    <t>Фиксатор поворота тип "Башмак", пластик, 90град, для труб 16-20 мм.</t>
  </si>
  <si>
    <t>89.00 руб.</t>
  </si>
  <si>
    <t>&gt;10</t>
  </si>
  <si>
    <t>VLC-900905</t>
  </si>
  <si>
    <t>EKP25</t>
  </si>
  <si>
    <t>Пенополистирол с покрытием, для т/п (1200*600*43) 0,72 кв.м</t>
  </si>
  <si>
    <t>736.00 руб.</t>
  </si>
  <si>
    <t>УТ000002267</t>
  </si>
  <si>
    <t>Подложка для теплого пола с разметкой, мультифольга 3мм.(25м.кв.)</t>
  </si>
  <si>
    <t>60.00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</si>
</sst>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fdca27_f37e_11ef_a6e3_047c1617b143_49c4af99_056a_11f0_a6fc_047c1617b1431.jpeg"/><Relationship Id="rId2" Type="http://schemas.openxmlformats.org/officeDocument/2006/relationships/image" Target="../media/a5fad51f_86a5_11e9_8101_003048fd731b_e872284e_518a_11ea_810f_003048fd731b2.jpeg"/><Relationship Id="rId3" Type="http://schemas.openxmlformats.org/officeDocument/2006/relationships/image" Target="../media/a5fad521_86a5_11e9_8101_003048fd731b_ab6a88e0_27ae_11ed_a30e_00259070b4873.jpeg"/><Relationship Id="rId4" Type="http://schemas.openxmlformats.org/officeDocument/2006/relationships/image" Target="../media/a5fad524_86a5_11e9_8101_003048fd731b_e872284b_518a_11ea_810f_003048fd731b4.jpeg"/><Relationship Id="rId5" Type="http://schemas.openxmlformats.org/officeDocument/2006/relationships/image" Target="../media/a5fad52d_86a5_11e9_8101_003048fd731b_7e5777ab_c05c_11ee_a549_047c1617b1435.jpeg"/><Relationship Id="rId6" Type="http://schemas.openxmlformats.org/officeDocument/2006/relationships/image" Target="../media/a5fad530_86a5_11e9_8101_003048fd731b_e872284f_518a_11ea_810f_003048fd731b6.jpeg"/><Relationship Id="rId7" Type="http://schemas.openxmlformats.org/officeDocument/2006/relationships/image" Target="../media/a5fad510_86a5_11e9_8101_003048fd731b_ab6a88e1_27ae_11ed_a30e_00259070b4877.jpeg"/><Relationship Id="rId8" Type="http://schemas.openxmlformats.org/officeDocument/2006/relationships/image" Target="../media/a5fad513_86a5_11e9_8101_003048fd731b_ab6a88e2_27ae_11ed_a30e_00259070b4878.jpeg"/><Relationship Id="rId9" Type="http://schemas.openxmlformats.org/officeDocument/2006/relationships/image" Target="../media/a5fad515_86a5_11e9_8101_003048fd731b_634a42d6_f953_11e9_810b_003048fd731b9.jpeg"/><Relationship Id="rId10" Type="http://schemas.openxmlformats.org/officeDocument/2006/relationships/image" Target="../media/a5fad517_86a5_11e9_8101_003048fd731b_ab6a88d2_27ae_11ed_a30e_00259070b48710.jpeg"/><Relationship Id="rId11" Type="http://schemas.openxmlformats.org/officeDocument/2006/relationships/image" Target="../media/a5fad51b_86a5_11e9_8101_003048fd731b_ab6a88d9_27ae_11ed_a30e_00259070b48711.jpeg"/><Relationship Id="rId12" Type="http://schemas.openxmlformats.org/officeDocument/2006/relationships/image" Target="../media/ac33c801_86a5_11e9_8101_003048fd731b_ab6a88d1_27ae_11ed_a30e_00259070b48712.jpeg"/><Relationship Id="rId13" Type="http://schemas.openxmlformats.org/officeDocument/2006/relationships/image" Target="../media/ac33c804_86a5_11e9_8101_003048fd731b_e8722851_518a_11ea_810f_003048fd731b13.jpeg"/><Relationship Id="rId14" Type="http://schemas.openxmlformats.org/officeDocument/2006/relationships/image" Target="../media/ac33c807_86a5_11e9_8101_003048fd731b_e8722852_518a_11ea_810f_003048fd731b14.jpeg"/><Relationship Id="rId15" Type="http://schemas.openxmlformats.org/officeDocument/2006/relationships/image" Target="../media/d981da6b_77ea_11ea_8111_003048fd731b_ab6a88e3_27ae_11ed_a30e_00259070b48715.jpeg"/><Relationship Id="rId16" Type="http://schemas.openxmlformats.org/officeDocument/2006/relationships/image" Target="../media/d981da6d_77ea_11ea_8111_003048fd731b_ab6a88cb_27ae_11ed_a30e_00259070b48716.jpeg"/><Relationship Id="rId17" Type="http://schemas.openxmlformats.org/officeDocument/2006/relationships/image" Target="../media/6d083b33_3466_11eb_81f3_003048fd731b_7e577799_c05c_11ee_a549_047c1617b14317.jpeg"/><Relationship Id="rId18" Type="http://schemas.openxmlformats.org/officeDocument/2006/relationships/image" Target="../media/61991c0d_230d_11ed_a307_00259070b487_7e577797_c05c_11ee_a549_047c1617b14318.jpeg"/><Relationship Id="rId19" Type="http://schemas.openxmlformats.org/officeDocument/2006/relationships/image" Target="../media/61991c0f_230d_11ed_a307_00259070b487_7e57779e_c05c_11ee_a549_047c1617b14319.jpeg"/><Relationship Id="rId20" Type="http://schemas.openxmlformats.org/officeDocument/2006/relationships/image" Target="../media/61991c11_230d_11ed_a307_00259070b487_7e5777a0_c05c_11ee_a549_047c1617b14320.jpeg"/><Relationship Id="rId21" Type="http://schemas.openxmlformats.org/officeDocument/2006/relationships/image" Target="../media/75c1f4a9_c7a6_11ed_a3fe_047c1617b143_7e57779d_c05c_11ee_a549_047c1617b14321.jpeg"/><Relationship Id="rId22" Type="http://schemas.openxmlformats.org/officeDocument/2006/relationships/image" Target="../media/54e1daa6_3459_11ef_a5e4_047c1617b143_4e2a740e_fcc7_11ef_a6ef_047c1617b14322.jpeg"/><Relationship Id="rId23" Type="http://schemas.openxmlformats.org/officeDocument/2006/relationships/image" Target="../media/54e1daa8_3459_11ef_a5e4_047c1617b143_4e2a740c_fcc7_11ef_a6ef_047c1617b14323.jpeg"/><Relationship Id="rId24" Type="http://schemas.openxmlformats.org/officeDocument/2006/relationships/image" Target="../media/0ef53f9b_9e75_11ef_a670_047c1617b143_579e2315_5a46_11f0_a775_047c1617b14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885451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J5*99.00</f>
        <v>0</v>
      </c>
      <c r="L5" s="5"/>
    </row>
    <row r="6" spans="1:12" customHeight="1" ht="105" outlineLevel="4">
      <c r="A6" s="1"/>
      <c r="B6" s="1">
        <v>819431</v>
      </c>
      <c r="C6" s="1" t="s">
        <v>17</v>
      </c>
      <c r="D6" s="1" t="s">
        <v>18</v>
      </c>
      <c r="E6" s="2" t="s">
        <v>19</v>
      </c>
      <c r="F6" s="2" t="s">
        <v>20</v>
      </c>
      <c r="G6" s="2">
        <v>0</v>
      </c>
      <c r="H6" s="2">
        <v>6</v>
      </c>
      <c r="I6" s="1">
        <v>0</v>
      </c>
      <c r="J6" s="3" t="s">
        <v>21</v>
      </c>
      <c r="K6" s="2" t="str">
        <f>J6*3280.00</f>
        <v>0</v>
      </c>
      <c r="L6" s="5"/>
    </row>
    <row r="7" spans="1:12" customHeight="1" ht="105" outlineLevel="4">
      <c r="A7" s="1"/>
      <c r="B7" s="1">
        <v>819432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 t="s">
        <v>26</v>
      </c>
      <c r="I7" s="1">
        <v>0</v>
      </c>
      <c r="J7" s="3" t="s">
        <v>21</v>
      </c>
      <c r="K7" s="2" t="str">
        <f>J7*473.00</f>
        <v>0</v>
      </c>
      <c r="L7" s="5"/>
    </row>
    <row r="8" spans="1:12" customHeight="1" ht="105" outlineLevel="4">
      <c r="A8" s="1"/>
      <c r="B8" s="1">
        <v>819433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 t="s">
        <v>26</v>
      </c>
      <c r="I8" s="1">
        <v>0</v>
      </c>
      <c r="J8" s="3" t="s">
        <v>21</v>
      </c>
      <c r="K8" s="2" t="str">
        <f>J8*363.00</f>
        <v>0</v>
      </c>
      <c r="L8" s="5"/>
    </row>
    <row r="9" spans="1:12" customHeight="1" ht="105" outlineLevel="4">
      <c r="A9" s="1"/>
      <c r="B9" s="1">
        <v>819436</v>
      </c>
      <c r="C9" s="1" t="s">
        <v>31</v>
      </c>
      <c r="D9" s="1">
        <v>2102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21</v>
      </c>
      <c r="K9" s="2" t="str">
        <f>J9*702.00</f>
        <v>0</v>
      </c>
      <c r="L9" s="5"/>
    </row>
    <row r="10" spans="1:12" customHeight="1" ht="105" outlineLevel="4">
      <c r="A10" s="1"/>
      <c r="B10" s="1">
        <v>819437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7</v>
      </c>
      <c r="H10" s="2" t="s">
        <v>38</v>
      </c>
      <c r="I10" s="1">
        <v>0</v>
      </c>
      <c r="J10" s="3" t="s">
        <v>21</v>
      </c>
      <c r="K10" s="2" t="str">
        <f>J10*440.00</f>
        <v>0</v>
      </c>
      <c r="L10" s="5"/>
    </row>
    <row r="11" spans="1:12" customHeight="1" ht="105" outlineLevel="4">
      <c r="A11" s="1"/>
      <c r="B11" s="1">
        <v>819426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 t="s">
        <v>38</v>
      </c>
      <c r="I11" s="1">
        <v>0</v>
      </c>
      <c r="J11" s="3" t="s">
        <v>21</v>
      </c>
      <c r="K11" s="2" t="str">
        <f>J11*339.00</f>
        <v>0</v>
      </c>
      <c r="L11" s="5"/>
    </row>
    <row r="12" spans="1:12" customHeight="1" ht="105" outlineLevel="4">
      <c r="A12" s="1"/>
      <c r="B12" s="1">
        <v>819427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43</v>
      </c>
      <c r="H12" s="2" t="s">
        <v>26</v>
      </c>
      <c r="I12" s="1">
        <v>0</v>
      </c>
      <c r="J12" s="3" t="s">
        <v>48</v>
      </c>
      <c r="K12" s="2" t="str">
        <f>J12*396.00</f>
        <v>0</v>
      </c>
      <c r="L12" s="5"/>
    </row>
    <row r="13" spans="1:12" customHeight="1" ht="105" outlineLevel="4">
      <c r="A13" s="1"/>
      <c r="B13" s="1">
        <v>819428</v>
      </c>
      <c r="C13" s="1" t="s">
        <v>49</v>
      </c>
      <c r="D13" s="1" t="s">
        <v>50</v>
      </c>
      <c r="E13" s="2" t="s">
        <v>51</v>
      </c>
      <c r="F13" s="2" t="s">
        <v>52</v>
      </c>
      <c r="G13" s="2" t="s">
        <v>38</v>
      </c>
      <c r="H13" s="2" t="s">
        <v>53</v>
      </c>
      <c r="I13" s="1">
        <v>0</v>
      </c>
      <c r="J13" s="3" t="s">
        <v>16</v>
      </c>
      <c r="K13" s="2" t="str">
        <f>J13*74.00</f>
        <v>0</v>
      </c>
      <c r="L13" s="5"/>
    </row>
    <row r="14" spans="1:12" customHeight="1" ht="105" outlineLevel="4">
      <c r="A14" s="1"/>
      <c r="B14" s="1">
        <v>819429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26</v>
      </c>
      <c r="H14" s="2" t="s">
        <v>58</v>
      </c>
      <c r="I14" s="1">
        <v>0</v>
      </c>
      <c r="J14" s="3" t="s">
        <v>21</v>
      </c>
      <c r="K14" s="2" t="str">
        <f>J14*118.00</f>
        <v>0</v>
      </c>
      <c r="L14" s="5"/>
    </row>
    <row r="15" spans="1:12" customHeight="1" ht="105" outlineLevel="4">
      <c r="A15" s="1"/>
      <c r="B15" s="1">
        <v>819430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26</v>
      </c>
      <c r="H15" s="2" t="s">
        <v>38</v>
      </c>
      <c r="I15" s="1">
        <v>0</v>
      </c>
      <c r="J15" s="3" t="s">
        <v>21</v>
      </c>
      <c r="K15" s="2" t="str">
        <f>J15*185.00</f>
        <v>0</v>
      </c>
      <c r="L15" s="5"/>
    </row>
    <row r="16" spans="1:12" customHeight="1" ht="105" outlineLevel="4">
      <c r="A16" s="1"/>
      <c r="B16" s="1">
        <v>819438</v>
      </c>
      <c r="C16" s="1" t="s">
        <v>63</v>
      </c>
      <c r="D16" s="1" t="s">
        <v>64</v>
      </c>
      <c r="E16" s="2" t="s">
        <v>65</v>
      </c>
      <c r="F16" s="2" t="s">
        <v>66</v>
      </c>
      <c r="G16" s="2" t="s">
        <v>67</v>
      </c>
      <c r="H16" s="2" t="s">
        <v>43</v>
      </c>
      <c r="I16" s="1">
        <v>0</v>
      </c>
      <c r="J16" s="3" t="s">
        <v>21</v>
      </c>
      <c r="K16" s="2" t="str">
        <f>J16*57.00</f>
        <v>0</v>
      </c>
      <c r="L16" s="5"/>
    </row>
    <row r="17" spans="1:12" customHeight="1" ht="105" outlineLevel="4">
      <c r="A17" s="1"/>
      <c r="B17" s="1">
        <v>819439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43</v>
      </c>
      <c r="H17" s="2" t="s">
        <v>38</v>
      </c>
      <c r="I17" s="1">
        <v>0</v>
      </c>
      <c r="J17" s="3" t="s">
        <v>21</v>
      </c>
      <c r="K17" s="2" t="str">
        <f>J17*81.00</f>
        <v>0</v>
      </c>
      <c r="L17" s="5"/>
    </row>
    <row r="18" spans="1:12" customHeight="1" ht="105" outlineLevel="4">
      <c r="A18" s="1"/>
      <c r="B18" s="1">
        <v>819440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7</v>
      </c>
      <c r="H18" s="2" t="s">
        <v>26</v>
      </c>
      <c r="I18" s="1">
        <v>0</v>
      </c>
      <c r="J18" s="3" t="s">
        <v>21</v>
      </c>
      <c r="K18" s="2" t="str">
        <f>J18*54.00</f>
        <v>0</v>
      </c>
      <c r="L18" s="5"/>
    </row>
    <row r="19" spans="1:12" customHeight="1" ht="105" outlineLevel="4">
      <c r="A19" s="1"/>
      <c r="B19" s="1">
        <v>825483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1</v>
      </c>
      <c r="H19" s="2" t="s">
        <v>67</v>
      </c>
      <c r="I19" s="1">
        <v>0</v>
      </c>
      <c r="J19" s="3" t="s">
        <v>21</v>
      </c>
      <c r="K19" s="2" t="str">
        <f>J19*5398.00</f>
        <v>0</v>
      </c>
      <c r="L19" s="5"/>
    </row>
    <row r="20" spans="1:12" customHeight="1" ht="105" outlineLevel="4">
      <c r="A20" s="1"/>
      <c r="B20" s="1">
        <v>825484</v>
      </c>
      <c r="C20" s="1" t="s">
        <v>80</v>
      </c>
      <c r="D20" s="1" t="s">
        <v>81</v>
      </c>
      <c r="E20" s="2" t="s">
        <v>82</v>
      </c>
      <c r="F20" s="2" t="s">
        <v>83</v>
      </c>
      <c r="G20" s="2" t="s">
        <v>58</v>
      </c>
      <c r="H20" s="2" t="s">
        <v>58</v>
      </c>
      <c r="I20" s="1">
        <v>0</v>
      </c>
      <c r="J20" s="3" t="s">
        <v>21</v>
      </c>
      <c r="K20" s="2" t="str">
        <f>J20*3.40</f>
        <v>0</v>
      </c>
      <c r="L20" s="5"/>
    </row>
    <row r="21" spans="1:12" customHeight="1" ht="105" outlineLevel="4">
      <c r="A21" s="1"/>
      <c r="B21" s="1">
        <v>836332</v>
      </c>
      <c r="C21" s="1" t="s">
        <v>84</v>
      </c>
      <c r="D21" s="1">
        <v>10000004</v>
      </c>
      <c r="E21" s="2" t="s">
        <v>85</v>
      </c>
      <c r="F21" s="2" t="s">
        <v>86</v>
      </c>
      <c r="G21" s="2">
        <v>0</v>
      </c>
      <c r="H21" s="2" t="s">
        <v>58</v>
      </c>
      <c r="I21" s="1">
        <v>0</v>
      </c>
      <c r="J21" s="3" t="s">
        <v>21</v>
      </c>
      <c r="K21" s="2" t="str">
        <f>J21*14.00</f>
        <v>0</v>
      </c>
      <c r="L21" s="5"/>
    </row>
    <row r="22" spans="1:12" customHeight="1" ht="105" outlineLevel="4">
      <c r="A22" s="1"/>
      <c r="B22" s="1">
        <v>869364</v>
      </c>
      <c r="C22" s="1" t="s">
        <v>87</v>
      </c>
      <c r="D22" s="1">
        <v>1.163208</v>
      </c>
      <c r="E22" s="2" t="s">
        <v>88</v>
      </c>
      <c r="F22" s="2" t="s">
        <v>89</v>
      </c>
      <c r="G22" s="2">
        <v>0</v>
      </c>
      <c r="H22" s="2" t="s">
        <v>53</v>
      </c>
      <c r="I22" s="1">
        <v>0</v>
      </c>
      <c r="J22" s="3" t="s">
        <v>21</v>
      </c>
      <c r="K22" s="2" t="str">
        <f>J22*9.60</f>
        <v>0</v>
      </c>
      <c r="L22" s="5"/>
    </row>
    <row r="23" spans="1:12" customHeight="1" ht="105" outlineLevel="4">
      <c r="A23" s="1"/>
      <c r="B23" s="1">
        <v>869365</v>
      </c>
      <c r="C23" s="1" t="s">
        <v>90</v>
      </c>
      <c r="D23" s="1">
        <v>2.163208</v>
      </c>
      <c r="E23" s="2" t="s">
        <v>91</v>
      </c>
      <c r="F23" s="2" t="s">
        <v>92</v>
      </c>
      <c r="G23" s="2">
        <v>0</v>
      </c>
      <c r="H23" s="2" t="s">
        <v>53</v>
      </c>
      <c r="I23" s="1">
        <v>0</v>
      </c>
      <c r="J23" s="3" t="s">
        <v>21</v>
      </c>
      <c r="K23" s="2" t="str">
        <f>J23*9.80</f>
        <v>0</v>
      </c>
      <c r="L23" s="5"/>
    </row>
    <row r="24" spans="1:12" customHeight="1" ht="105" outlineLevel="4">
      <c r="A24" s="1"/>
      <c r="B24" s="1">
        <v>869366</v>
      </c>
      <c r="C24" s="1" t="s">
        <v>93</v>
      </c>
      <c r="D24" s="1">
        <v>2.16321</v>
      </c>
      <c r="E24" s="2" t="s">
        <v>94</v>
      </c>
      <c r="F24" s="2" t="s">
        <v>95</v>
      </c>
      <c r="G24" s="2">
        <v>0</v>
      </c>
      <c r="H24" s="2" t="s">
        <v>53</v>
      </c>
      <c r="I24" s="1">
        <v>0</v>
      </c>
      <c r="J24" s="3" t="s">
        <v>21</v>
      </c>
      <c r="K24" s="2" t="str">
        <f>J24*10.40</f>
        <v>0</v>
      </c>
      <c r="L24" s="5"/>
    </row>
    <row r="25" spans="1:12" customHeight="1" ht="105" outlineLevel="4">
      <c r="A25" s="1"/>
      <c r="B25" s="1">
        <v>877709</v>
      </c>
      <c r="C25" s="1" t="s">
        <v>96</v>
      </c>
      <c r="D25" s="1">
        <v>10000008</v>
      </c>
      <c r="E25" s="2" t="s">
        <v>97</v>
      </c>
      <c r="F25" s="2" t="s">
        <v>98</v>
      </c>
      <c r="G25" s="2" t="s">
        <v>26</v>
      </c>
      <c r="H25" s="2" t="s">
        <v>53</v>
      </c>
      <c r="I25" s="1">
        <v>0</v>
      </c>
      <c r="J25" s="3" t="s">
        <v>21</v>
      </c>
      <c r="K25" s="2" t="str">
        <f>J25*4.00</f>
        <v>0</v>
      </c>
      <c r="L25" s="5"/>
    </row>
    <row r="26" spans="1:12" customHeight="1" ht="105" outlineLevel="4">
      <c r="A26" s="1"/>
      <c r="B26" s="1">
        <v>889985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43</v>
      </c>
      <c r="H26" s="2" t="s">
        <v>26</v>
      </c>
      <c r="I26" s="1">
        <v>0</v>
      </c>
      <c r="J26" s="3" t="s">
        <v>21</v>
      </c>
      <c r="K26" s="2" t="str">
        <f>J26*124.00</f>
        <v>0</v>
      </c>
      <c r="L26" s="5"/>
    </row>
    <row r="27" spans="1:12" customHeight="1" ht="105" outlineLevel="4">
      <c r="A27" s="1"/>
      <c r="B27" s="1">
        <v>889986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107</v>
      </c>
      <c r="H27" s="2" t="s">
        <v>38</v>
      </c>
      <c r="I27" s="1">
        <v>0</v>
      </c>
      <c r="J27" s="3" t="s">
        <v>21</v>
      </c>
      <c r="K27" s="2" t="str">
        <f>J27*89.00</f>
        <v>0</v>
      </c>
      <c r="L27" s="5"/>
    </row>
    <row r="28" spans="1:12" customHeight="1" ht="105" outlineLevel="4">
      <c r="A28" s="1"/>
      <c r="B28" s="1">
        <v>890014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 t="s">
        <v>107</v>
      </c>
      <c r="I28" s="1">
        <v>0</v>
      </c>
      <c r="J28" s="3" t="s">
        <v>21</v>
      </c>
      <c r="K28" s="2" t="str">
        <f>J28*736.00</f>
        <v>0</v>
      </c>
      <c r="L28" s="5"/>
    </row>
    <row r="29" spans="1:12" outlineLevel="4">
      <c r="A29" s="1"/>
      <c r="B29" s="1">
        <v>883579</v>
      </c>
      <c r="C29" s="1" t="s">
        <v>112</v>
      </c>
      <c r="D29" s="1"/>
      <c r="E29" s="2" t="s">
        <v>113</v>
      </c>
      <c r="F29" s="2" t="s">
        <v>114</v>
      </c>
      <c r="G29" s="2">
        <v>0</v>
      </c>
      <c r="H29" s="2">
        <v>0</v>
      </c>
      <c r="I29" s="1">
        <v>0</v>
      </c>
      <c r="J29" s="3" t="s">
        <v>16</v>
      </c>
      <c r="K29" s="2" t="str">
        <f>J29*60.00</f>
        <v>0</v>
      </c>
      <c r="L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