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<sst xmlns="http://schemas.openxmlformats.org/spreadsheetml/2006/main" uniqueCount="170">
  <si>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</si>
  <si>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</si>
  <si>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</si>
  <si>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</si>
  <si>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</si>
  <si>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</si>
  <si>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</si>
  <si>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</si>
  <si>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</si>
  <si>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</si>
  <si>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</si>
  <si>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</si>
  <si>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теплого пола VALTEC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</si>
  <si>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</si>
  <si>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</si>
  <si>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</si>
  <si>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540.00 руб.</t>
  </si>
  <si>
    <t>&gt;10</t>
  </si>
  <si>
    <t>&gt;25</t>
  </si>
  <si>
    <t>шт</t>
  </si>
  <si>
    <t>VLC-721135</t>
  </si>
  <si>
    <t>VTr.580.NE.040E</t>
  </si>
  <si>
    <t>Ниппель переходной 1/2" х евроконус нар.-нар.   (10 /250шт)</t>
  </si>
  <si>
    <t>156.00 руб.</t>
  </si>
  <si>
    <t>&gt;500</t>
  </si>
  <si>
    <t>VLC-812001</t>
  </si>
  <si>
    <t>VT.AC674</t>
  </si>
  <si>
    <t>Настроечный клапан с расходомером, коллекторный, встраиваемый  (для VTc.596 и 586)</t>
  </si>
  <si>
    <t>1 386.00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</si>
  <si>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</si>
  <si>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</si>
  <si>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</si>
  <si>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</si>
  <si>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&gt;100</t>
  </si>
  <si>
    <t>VLC-812010</t>
  </si>
  <si>
    <t>VT.0600.0.06</t>
  </si>
  <si>
    <t>Пробка для коллектора 1"    (50 /400шт)</t>
  </si>
  <si>
    <t>340.00 руб.</t>
  </si>
  <si>
    <t>VLC-812011</t>
  </si>
  <si>
    <t>VT.0606.0.06</t>
  </si>
  <si>
    <t>Сдвоенный ниппель, 1"x1" (20 /160шт)</t>
  </si>
  <si>
    <t>1 295.00 руб.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</si>
  <si>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</si>
  <si>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</si>
  <si>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</si>
  <si>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</si>
  <si>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</si>
  <si>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</si>
  <si>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</si>
  <si>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6 621.00 руб.</t>
  </si>
  <si>
    <t>&gt;50</t>
  </si>
  <si>
    <t>VLC-812015</t>
  </si>
  <si>
    <t>VT.0667T.0.0</t>
  </si>
  <si>
    <t>Байпас проходной 200 мм, (2 /16шт)</t>
  </si>
  <si>
    <t>9 399.00 руб.</t>
  </si>
  <si>
    <t>VLC-812016</t>
  </si>
  <si>
    <t>VT.4615.0.0</t>
  </si>
  <si>
    <t>Тройник с термометром Евроконус (10 /80шт)</t>
  </si>
  <si>
    <t>2 350.00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</si>
  <si>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</si>
  <si>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</si>
  <si>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</si>
  <si>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</si>
  <si>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</si>
  <si>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</si>
  <si>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</si>
  <si>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</si>
  <si>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</si>
  <si>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</si>
  <si>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</si>
  <si>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</si>
  <si>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</si>
  <si>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</si>
  <si>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</si>
  <si>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</si>
  <si>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VLC-812026</t>
  </si>
  <si>
    <t>VT.VDC31.N.0</t>
  </si>
  <si>
    <t>Регулировочный клапан для коллекторных блоков    (50 /400шт)</t>
  </si>
  <si>
    <t>1 042.00 руб.</t>
  </si>
  <si>
    <t>VLC-812027</t>
  </si>
  <si>
    <t>VT.VTC30.N.0</t>
  </si>
  <si>
    <t>Запорный клапан для коллекторных блоков  (50 /400шт)</t>
  </si>
  <si>
    <t>1 230.00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</si>
  <si>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</si>
  <si>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</si>
  <si>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</si>
  <si>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</si>
  <si>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</si>
  <si>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</si>
  <si>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</si>
  <si>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6 733.00 руб.</t>
  </si>
  <si>
    <t>VLC-812030</t>
  </si>
  <si>
    <t>VT.ZC8.0.220</t>
  </si>
  <si>
    <t>Зональный коммуникатор 8 каналов, 220В</t>
  </si>
  <si>
    <t>7 135.00 руб.</t>
  </si>
  <si>
    <t>VLC-900127</t>
  </si>
  <si>
    <t>OR.551</t>
  </si>
  <si>
    <t>Погружная гильза 1/2"</t>
  </si>
  <si>
    <t>925.00 руб.</t>
  </si>
  <si>
    <t>VLC-900424</t>
  </si>
  <si>
    <t>NVTPBC</t>
  </si>
  <si>
    <t>Каталог «Сантехнические наклейки»</t>
  </si>
  <si>
    <t>1 170.00 руб.</t>
  </si>
  <si>
    <t>VLC-900505</t>
  </si>
  <si>
    <t>ST-R-8 B</t>
  </si>
  <si>
    <t>Терморегулятор комнатный беспроводной (TECH)</t>
  </si>
  <si>
    <t>8 832.00 руб.</t>
  </si>
  <si>
    <t>VLC-900518</t>
  </si>
  <si>
    <t>ST-M-8N</t>
  </si>
  <si>
    <t>Контроллер для удаленного управления (TECH)</t>
  </si>
  <si>
    <t>66 892.00 руб.</t>
  </si>
  <si>
    <t>VLC-900907</t>
  </si>
  <si>
    <t>VT.K500.0.0</t>
  </si>
  <si>
    <t>Зональный контроллер, 24В, IP20</t>
  </si>
  <si>
    <t>46 173.00 руб.</t>
  </si>
  <si>
    <t>VLC-901079</t>
  </si>
  <si>
    <t>VT.0606.NC.06</t>
  </si>
  <si>
    <t>Фитинг коллекторный, сдвоенный ниппель 1"x1"</t>
  </si>
  <si>
    <t>583.00 руб.</t>
  </si>
  <si>
    <t>VLC-901080</t>
  </si>
  <si>
    <t>VT.0606.NC.08</t>
  </si>
  <si>
    <t>Фитинг коллекторный, сдвоенный ниппель 1 1/2"x1 1/2"</t>
  </si>
  <si>
    <t>885.00 руб.</t>
  </si>
  <si>
    <t>VLC-901103</t>
  </si>
  <si>
    <t>VT.K400.0.0</t>
  </si>
  <si>
    <t>Универсальный контроллер для смесительных узлов</t>
  </si>
  <si>
    <t>24 790.00 руб.</t>
  </si>
  <si>
    <t>VLC-901105</t>
  </si>
  <si>
    <t>VT.535.N.04</t>
  </si>
  <si>
    <t>Клапан дренажный 1/2"</t>
  </si>
  <si>
    <t>447.00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</si>
  <si>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</si>
  <si>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</si>
  <si>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</si>
  <si>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</si>
  <si>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</si>
  <si>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</si>
  <si>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</si>
  <si>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</si>
  <si>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</si>
  <si>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</si>
  <si>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</si>
  <si>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</si>
  <si>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</si>
  <si>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</si>
  <si>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</si>
  <si>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</si>
  <si>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</si>
  <si>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</si>
  <si>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</si>
  <si>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</si>
  <si>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</si>
  <si>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</si>
  <si>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</si>
  <si>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</si>
  <si>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</si>
  <si>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</si>
  <si>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</si>
  <si>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</si>
  <si>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</si>
  <si>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</si>
  <si>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</si>
  <si>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</si>
  <si>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</si>
  <si>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</si>
  <si>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19 506.00 руб.</t>
  </si>
  <si>
    <t>VLC-999118</t>
  </si>
  <si>
    <t>VT.K300.W.0</t>
  </si>
  <si>
    <t>Универсальный контроллер с Wi-Fi, для смесительных узлов</t>
  </si>
  <si>
    <t>21 481.00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</si>
</sst>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0aa4154_86a5_11e9_8101_003048fd731b_ad77ae66_a585_11ee_a526_047c1617b1431.jpeg"/><Relationship Id="rId2" Type="http://schemas.openxmlformats.org/officeDocument/2006/relationships/image" Target="../media/e0aa4158_86a5_11e9_8101_003048fd731b_ad77ae62_a585_11ee_a526_047c1617b1432.jpeg"/><Relationship Id="rId3" Type="http://schemas.openxmlformats.org/officeDocument/2006/relationships/image" Target="../media/a5fad469_86a5_11e9_8101_003048fd731b_634a429b_f953_11e9_810b_003048fd731b3.jpeg"/><Relationship Id="rId4" Type="http://schemas.openxmlformats.org/officeDocument/2006/relationships/image" Target="../media/a5fad46c_86a5_11e9_8101_003048fd731b_634a429c_f953_11e9_810b_003048fd731b4.jpeg"/><Relationship Id="rId5" Type="http://schemas.openxmlformats.org/officeDocument/2006/relationships/image" Target="../media/a5fad485_86a5_11e9_8101_003048fd731b_634a42a4_f953_11e9_810b_003048fd731b5.jpeg"/><Relationship Id="rId6" Type="http://schemas.openxmlformats.org/officeDocument/2006/relationships/image" Target="../media/a5fad489_86a5_11e9_8101_003048fd731b_634a42a5_f953_11e9_810b_003048fd731b6.jpeg"/><Relationship Id="rId7" Type="http://schemas.openxmlformats.org/officeDocument/2006/relationships/image" Target="../media/a5fad491_86a5_11e9_8101_003048fd731b_634a42a7_f953_11e9_810b_003048fd731b7.jpeg"/><Relationship Id="rId8" Type="http://schemas.openxmlformats.org/officeDocument/2006/relationships/image" Target="../media/a5fad495_86a5_11e9_8101_003048fd731b_ab6a893a_27ae_11ed_a30e_00259070b4878.jpeg"/><Relationship Id="rId9" Type="http://schemas.openxmlformats.org/officeDocument/2006/relationships/image" Target="../media/a5fad499_86a5_11e9_8101_003048fd731b_ab6a8964_27ae_11ed_a30e_00259070b4879.jpeg"/><Relationship Id="rId10" Type="http://schemas.openxmlformats.org/officeDocument/2006/relationships/image" Target="../media/a5fad49d_86a5_11e9_8101_003048fd731b_634a42aa_f953_11e9_810b_003048fd731b10.jpeg"/><Relationship Id="rId11" Type="http://schemas.openxmlformats.org/officeDocument/2006/relationships/image" Target="../media/a5fad4a1_86a5_11e9_8101_003048fd731b_ab6a895d_27ae_11ed_a30e_00259070b48711.jpeg"/><Relationship Id="rId12" Type="http://schemas.openxmlformats.org/officeDocument/2006/relationships/image" Target="../media/a5fad4a4_86a5_11e9_8101_003048fd731b_ab6a88f4_27ae_11ed_a30e_00259070b48712.jpeg"/><Relationship Id="rId13" Type="http://schemas.openxmlformats.org/officeDocument/2006/relationships/image" Target="../media/a5fad4a7_86a5_11e9_8101_003048fd731b_ab6a88ed_27ae_11ed_a30e_00259070b48713.jpeg"/><Relationship Id="rId14" Type="http://schemas.openxmlformats.org/officeDocument/2006/relationships/image" Target="../media/a5fad4aa_86a5_11e9_8101_003048fd731b_634a42ae_f953_11e9_810b_003048fd731b14.jpeg"/><Relationship Id="rId15" Type="http://schemas.openxmlformats.org/officeDocument/2006/relationships/image" Target="../media/a5fad4bb_86a5_11e9_8101_003048fd731b_634a42b4_f953_11e9_810b_003048fd731b15.jpeg"/><Relationship Id="rId16" Type="http://schemas.openxmlformats.org/officeDocument/2006/relationships/image" Target="../media/a5fad4bf_86a5_11e9_8101_003048fd731b_634a42b5_f953_11e9_810b_003048fd731b16.jpeg"/><Relationship Id="rId17" Type="http://schemas.openxmlformats.org/officeDocument/2006/relationships/image" Target="../media/a5fad4c3_86a5_11e9_8101_003048fd731b_634a42b6_f953_11e9_810b_003048fd731b17.jpeg"/><Relationship Id="rId18" Type="http://schemas.openxmlformats.org/officeDocument/2006/relationships/image" Target="../media/a5fad4c7_86a5_11e9_8101_003048fd731b_ab6a8948_27ae_11ed_a30e_00259070b48718.jpeg"/><Relationship Id="rId19" Type="http://schemas.openxmlformats.org/officeDocument/2006/relationships/image" Target="../media/a5fad4c9_86a5_11e9_8101_003048fd731b_ab6a894f_27ae_11ed_a30e_00259070b48719.jpeg"/><Relationship Id="rId20" Type="http://schemas.openxmlformats.org/officeDocument/2006/relationships/image" Target="../media/662b154e_3466_11eb_81f3_003048fd731b_f50da9e5_c05b_11ee_a549_047c1617b14320.jpeg"/><Relationship Id="rId21" Type="http://schemas.openxmlformats.org/officeDocument/2006/relationships/image" Target="../media/02a66c2e_db0d_11ec_a2a2_00259070b487_f6cf4dfa_a596_11ee_a526_047c1617b14321.jpeg"/><Relationship Id="rId22" Type="http://schemas.openxmlformats.org/officeDocument/2006/relationships/image" Target="../media/b8435c6e_55c2_11ed_a35f_047c1617b143_f50da9ea_c05b_11ee_a549_047c1617b14322.jpeg"/><Relationship Id="rId23" Type="http://schemas.openxmlformats.org/officeDocument/2006/relationships/image" Target="../media/d83ddbed_92b8_11ed_a3b9_047c1617b143_f50da9e6_c05b_11ee_a549_047c1617b14323.jpeg"/><Relationship Id="rId24" Type="http://schemas.openxmlformats.org/officeDocument/2006/relationships/image" Target="../media/46f300af_ce6a_11ef_a6b4_047c1617b143_4b3c1d84_5a46_11f0_a775_047c1617b14324.jpeg"/><Relationship Id="rId25" Type="http://schemas.openxmlformats.org/officeDocument/2006/relationships/image" Target="../media/f7c1cd83_7932_11f0_a79f_047c1617b143_85576934_7c1e_11f0_a7a3_047c1617b14325.jpeg"/><Relationship Id="rId26" Type="http://schemas.openxmlformats.org/officeDocument/2006/relationships/image" Target="../media/f7c1cd85_7932_11f0_a79f_047c1617b143_85576938_7c1e_11f0_a7a3_047c1617b14326.jpeg"/><Relationship Id="rId27" Type="http://schemas.openxmlformats.org/officeDocument/2006/relationships/image" Target="../media/f7c1cdb3_7932_11f0_a79f_047c1617b143_a26f33c0_7c1e_11f0_a7a3_047c1617b14327.jpeg"/><Relationship Id="rId28" Type="http://schemas.openxmlformats.org/officeDocument/2006/relationships/image" Target="../media/b7995f8f_96ee_11f0_a7c5_047c1617b143_fafd7690_b70d_11f0_a7ef_047c1617b14328.jpeg"/><Relationship Id="rId29" Type="http://schemas.openxmlformats.org/officeDocument/2006/relationships/image" Target="../media/65637d8a_0b65_11ec_831e_003048fd731b_ab6a8933_27ae_11ed_a30e_00259070b48729.jpeg"/><Relationship Id="rId30" Type="http://schemas.openxmlformats.org/officeDocument/2006/relationships/image" Target="../media/65637d8c_0b65_11ec_831e_003048fd731b_ab6a892c_27ae_11ed_a30e_00259070b48730.jpeg"/><Relationship Id="rId31" Type="http://schemas.openxmlformats.org/officeDocument/2006/relationships/image" Target="../media/65637d8e_0b65_11ec_831e_003048fd731b_ab6a88fb_27ae_11ed_a30e_00259070b48731.jpeg"/><Relationship Id="rId32" Type="http://schemas.openxmlformats.org/officeDocument/2006/relationships/image" Target="../media/65637d90_0b65_11ec_831e_003048fd731b_ab6a8902_27ae_11ed_a30e_00259070b48732.jpeg"/><Relationship Id="rId33" Type="http://schemas.openxmlformats.org/officeDocument/2006/relationships/image" Target="../media/65637d92_0b65_11ec_831e_003048fd731b_b22990cc_27ae_11ed_a30e_00259070b48733.jpeg"/><Relationship Id="rId34" Type="http://schemas.openxmlformats.org/officeDocument/2006/relationships/image" Target="../media/65637d94_0b65_11ec_831e_003048fd731b_b22990da_27ae_11ed_a30e_00259070b48734.jpeg"/><Relationship Id="rId35" Type="http://schemas.openxmlformats.org/officeDocument/2006/relationships/image" Target="../media/65637d96_0b65_11ec_831e_003048fd731b_b22990be_27ae_11ed_a30e_00259070b48735.jpeg"/><Relationship Id="rId36" Type="http://schemas.openxmlformats.org/officeDocument/2006/relationships/image" Target="../media/65637d98_0b65_11ec_831e_003048fd731b_b22990d3_27ae_11ed_a30e_00259070b48736.jpeg"/><Relationship Id="rId37" Type="http://schemas.openxmlformats.org/officeDocument/2006/relationships/image" Target="../media/65637d9c_0b65_11ec_831e_003048fd731b_b22990c0_27ae_11ed_a30e_00259070b48737.jpeg"/><Relationship Id="rId38" Type="http://schemas.openxmlformats.org/officeDocument/2006/relationships/image" Target="../media/65637d9e_0b65_11ec_831e_003048fd731b_b22990c6_27ae_11ed_a30e_00259070b487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820239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J5*540.00</f>
        <v>0</v>
      </c>
      <c r="L5" s="5"/>
    </row>
    <row r="6" spans="1:12" customHeight="1" ht="105" outlineLevel="4">
      <c r="A6" s="1"/>
      <c r="B6" s="1">
        <v>820240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18</v>
      </c>
      <c r="H6" s="2" t="s">
        <v>24</v>
      </c>
      <c r="I6" s="1">
        <v>0</v>
      </c>
      <c r="J6" s="3" t="s">
        <v>19</v>
      </c>
      <c r="K6" s="2" t="str">
        <f>J6*156.00</f>
        <v>0</v>
      </c>
      <c r="L6" s="5"/>
    </row>
    <row r="7" spans="1:12" customHeight="1" ht="105" outlineLevel="4">
      <c r="A7" s="1"/>
      <c r="B7" s="1">
        <v>819379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19</v>
      </c>
      <c r="K7" s="2" t="str">
        <f>J7*1386.00</f>
        <v>0</v>
      </c>
      <c r="L7" s="5"/>
    </row>
    <row r="8" spans="1:12" customHeight="1" ht="105" outlineLevel="4">
      <c r="A8" s="1"/>
      <c r="B8" s="1">
        <v>819380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 t="s">
        <v>33</v>
      </c>
      <c r="I8" s="1">
        <v>0</v>
      </c>
      <c r="J8" s="3" t="s">
        <v>19</v>
      </c>
      <c r="K8" s="2" t="str">
        <f>J8*573.00</f>
        <v>0</v>
      </c>
      <c r="L8" s="5"/>
    </row>
    <row r="9" spans="1:12" customHeight="1" ht="105" outlineLevel="4">
      <c r="A9" s="1"/>
      <c r="B9" s="1">
        <v>819388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3</v>
      </c>
      <c r="H9" s="2">
        <v>0</v>
      </c>
      <c r="I9" s="1">
        <v>0</v>
      </c>
      <c r="J9" s="3" t="s">
        <v>19</v>
      </c>
      <c r="K9" s="2" t="str">
        <f>J9*340.00</f>
        <v>0</v>
      </c>
      <c r="L9" s="5"/>
    </row>
    <row r="10" spans="1:12" customHeight="1" ht="105" outlineLevel="4">
      <c r="A10" s="1"/>
      <c r="B10" s="1">
        <v>819389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24</v>
      </c>
      <c r="I10" s="1">
        <v>0</v>
      </c>
      <c r="J10" s="3" t="s">
        <v>19</v>
      </c>
      <c r="K10" s="2" t="str">
        <f>J10*1295.00</f>
        <v>0</v>
      </c>
      <c r="L10" s="5"/>
    </row>
    <row r="11" spans="1:12" customHeight="1" ht="105" outlineLevel="4">
      <c r="A11" s="1"/>
      <c r="B11" s="1">
        <v>819391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19</v>
      </c>
      <c r="K11" s="2" t="str">
        <f>J11*2244.00</f>
        <v>0</v>
      </c>
      <c r="L11" s="5"/>
    </row>
    <row r="12" spans="1:12" customHeight="1" ht="105" outlineLevel="4">
      <c r="A12" s="1"/>
      <c r="B12" s="1">
        <v>819392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 t="s">
        <v>50</v>
      </c>
      <c r="I12" s="1">
        <v>0</v>
      </c>
      <c r="J12" s="3" t="s">
        <v>19</v>
      </c>
      <c r="K12" s="2" t="str">
        <f>J12*6621.00</f>
        <v>0</v>
      </c>
      <c r="L12" s="5"/>
    </row>
    <row r="13" spans="1:12" customHeight="1" ht="105" outlineLevel="4">
      <c r="A13" s="1"/>
      <c r="B13" s="1">
        <v>819393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 t="s">
        <v>50</v>
      </c>
      <c r="I13" s="1">
        <v>0</v>
      </c>
      <c r="J13" s="3" t="s">
        <v>19</v>
      </c>
      <c r="K13" s="2" t="str">
        <f>J13*9399.00</f>
        <v>0</v>
      </c>
      <c r="L13" s="5"/>
    </row>
    <row r="14" spans="1:12" customHeight="1" ht="105" outlineLevel="4">
      <c r="A14" s="1"/>
      <c r="B14" s="1">
        <v>819394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0</v>
      </c>
      <c r="H14" s="2">
        <v>0</v>
      </c>
      <c r="I14" s="1">
        <v>0</v>
      </c>
      <c r="J14" s="3" t="s">
        <v>19</v>
      </c>
      <c r="K14" s="2" t="str">
        <f>J14*2350.00</f>
        <v>0</v>
      </c>
      <c r="L14" s="5"/>
    </row>
    <row r="15" spans="1:12" customHeight="1" ht="105" outlineLevel="4">
      <c r="A15" s="1"/>
      <c r="B15" s="1">
        <v>819395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0</v>
      </c>
      <c r="H15" s="2">
        <v>0</v>
      </c>
      <c r="I15" s="1">
        <v>0</v>
      </c>
      <c r="J15" s="3" t="s">
        <v>19</v>
      </c>
      <c r="K15" s="2" t="str">
        <f>J15*9390.00</f>
        <v>0</v>
      </c>
      <c r="L15" s="5"/>
    </row>
    <row r="16" spans="1:12" customHeight="1" ht="105" outlineLevel="4">
      <c r="A16" s="1"/>
      <c r="B16" s="1">
        <v>819396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>
        <v>0</v>
      </c>
      <c r="I16" s="1">
        <v>0</v>
      </c>
      <c r="J16" s="3" t="s">
        <v>19</v>
      </c>
      <c r="K16" s="2" t="str">
        <f>J16*3979.00</f>
        <v>0</v>
      </c>
      <c r="L16" s="5"/>
    </row>
    <row r="17" spans="1:12" customHeight="1" ht="105" outlineLevel="4">
      <c r="A17" s="1"/>
      <c r="B17" s="1">
        <v>819397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0</v>
      </c>
      <c r="H17" s="2" t="s">
        <v>33</v>
      </c>
      <c r="I17" s="1">
        <v>0</v>
      </c>
      <c r="J17" s="3" t="s">
        <v>19</v>
      </c>
      <c r="K17" s="2" t="str">
        <f>J17*508.00</f>
        <v>0</v>
      </c>
      <c r="L17" s="5"/>
    </row>
    <row r="18" spans="1:12" customHeight="1" ht="105" outlineLevel="4">
      <c r="A18" s="1"/>
      <c r="B18" s="1">
        <v>819398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0</v>
      </c>
      <c r="H18" s="2" t="s">
        <v>33</v>
      </c>
      <c r="I18" s="1">
        <v>0</v>
      </c>
      <c r="J18" s="3" t="s">
        <v>19</v>
      </c>
      <c r="K18" s="2" t="str">
        <f>J18*2074.00</f>
        <v>0</v>
      </c>
      <c r="L18" s="5"/>
    </row>
    <row r="19" spans="1:12" customHeight="1" ht="105" outlineLevel="4">
      <c r="A19" s="1"/>
      <c r="B19" s="1">
        <v>819404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>
        <v>1</v>
      </c>
      <c r="I19" s="1">
        <v>0</v>
      </c>
      <c r="J19" s="3" t="s">
        <v>19</v>
      </c>
      <c r="K19" s="2" t="str">
        <f>J19*1042.00</f>
        <v>0</v>
      </c>
      <c r="L19" s="5"/>
    </row>
    <row r="20" spans="1:12" customHeight="1" ht="105" outlineLevel="4">
      <c r="A20" s="1"/>
      <c r="B20" s="1">
        <v>819405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19</v>
      </c>
      <c r="K20" s="2" t="str">
        <f>J20*1230.00</f>
        <v>0</v>
      </c>
      <c r="L20" s="5"/>
    </row>
    <row r="21" spans="1:12" customHeight="1" ht="105" outlineLevel="4">
      <c r="A21" s="1"/>
      <c r="B21" s="1">
        <v>819406</v>
      </c>
      <c r="C21" s="1" t="s">
        <v>83</v>
      </c>
      <c r="D21" s="1" t="s">
        <v>84</v>
      </c>
      <c r="E21" s="2" t="s">
        <v>85</v>
      </c>
      <c r="F21" s="2" t="s">
        <v>86</v>
      </c>
      <c r="G21" s="2">
        <v>4</v>
      </c>
      <c r="H21" s="2">
        <v>0</v>
      </c>
      <c r="I21" s="1">
        <v>0</v>
      </c>
      <c r="J21" s="3" t="s">
        <v>19</v>
      </c>
      <c r="K21" s="2" t="str">
        <f>J21*1535.00</f>
        <v>0</v>
      </c>
      <c r="L21" s="5"/>
    </row>
    <row r="22" spans="1:12" customHeight="1" ht="105" outlineLevel="4">
      <c r="A22" s="1"/>
      <c r="B22" s="1">
        <v>819407</v>
      </c>
      <c r="C22" s="1" t="s">
        <v>87</v>
      </c>
      <c r="D22" s="1" t="s">
        <v>88</v>
      </c>
      <c r="E22" s="2" t="s">
        <v>89</v>
      </c>
      <c r="F22" s="2" t="s">
        <v>90</v>
      </c>
      <c r="G22" s="2">
        <v>0</v>
      </c>
      <c r="H22" s="2" t="s">
        <v>17</v>
      </c>
      <c r="I22" s="1">
        <v>0</v>
      </c>
      <c r="J22" s="3" t="s">
        <v>19</v>
      </c>
      <c r="K22" s="2" t="str">
        <f>J22*6733.00</f>
        <v>0</v>
      </c>
      <c r="L22" s="5"/>
    </row>
    <row r="23" spans="1:12" customHeight="1" ht="105" outlineLevel="4">
      <c r="A23" s="1"/>
      <c r="B23" s="1">
        <v>819408</v>
      </c>
      <c r="C23" s="1" t="s">
        <v>91</v>
      </c>
      <c r="D23" s="1" t="s">
        <v>92</v>
      </c>
      <c r="E23" s="2" t="s">
        <v>93</v>
      </c>
      <c r="F23" s="2" t="s">
        <v>94</v>
      </c>
      <c r="G23" s="2">
        <v>0</v>
      </c>
      <c r="H23" s="2" t="s">
        <v>17</v>
      </c>
      <c r="I23" s="1">
        <v>0</v>
      </c>
      <c r="J23" s="3" t="s">
        <v>19</v>
      </c>
      <c r="K23" s="2" t="str">
        <f>J23*7135.00</f>
        <v>0</v>
      </c>
      <c r="L23" s="5"/>
    </row>
    <row r="24" spans="1:12" customHeight="1" ht="105" outlineLevel="4">
      <c r="A24" s="1"/>
      <c r="B24" s="1">
        <v>852601</v>
      </c>
      <c r="C24" s="1" t="s">
        <v>95</v>
      </c>
      <c r="D24" s="1" t="s">
        <v>96</v>
      </c>
      <c r="E24" s="2" t="s">
        <v>97</v>
      </c>
      <c r="F24" s="2" t="s">
        <v>98</v>
      </c>
      <c r="G24" s="2">
        <v>0</v>
      </c>
      <c r="H24" s="2" t="s">
        <v>50</v>
      </c>
      <c r="I24" s="1">
        <v>0</v>
      </c>
      <c r="J24" s="3" t="s">
        <v>19</v>
      </c>
      <c r="K24" s="2" t="str">
        <f>J24*925.00</f>
        <v>0</v>
      </c>
      <c r="L24" s="5"/>
    </row>
    <row r="25" spans="1:12" customHeight="1" ht="105" outlineLevel="4">
      <c r="A25" s="1"/>
      <c r="B25" s="1">
        <v>868507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2</v>
      </c>
      <c r="H25" s="2" t="s">
        <v>50</v>
      </c>
      <c r="I25" s="1">
        <v>0</v>
      </c>
      <c r="J25" s="3" t="s">
        <v>19</v>
      </c>
      <c r="K25" s="2" t="str">
        <f>J25*1170.00</f>
        <v>0</v>
      </c>
      <c r="L25" s="5"/>
    </row>
    <row r="26" spans="1:12" customHeight="1" ht="105" outlineLevel="4">
      <c r="A26" s="1"/>
      <c r="B26" s="1">
        <v>873795</v>
      </c>
      <c r="C26" s="1" t="s">
        <v>103</v>
      </c>
      <c r="D26" s="1" t="s">
        <v>104</v>
      </c>
      <c r="E26" s="2" t="s">
        <v>105</v>
      </c>
      <c r="F26" s="2" t="s">
        <v>106</v>
      </c>
      <c r="G26" s="2">
        <v>0</v>
      </c>
      <c r="H26" s="2" t="s">
        <v>17</v>
      </c>
      <c r="I26" s="1">
        <v>0</v>
      </c>
      <c r="J26" s="3" t="s">
        <v>19</v>
      </c>
      <c r="K26" s="2" t="str">
        <f>J26*8832.00</f>
        <v>0</v>
      </c>
      <c r="L26" s="5"/>
    </row>
    <row r="27" spans="1:12" customHeight="1" ht="105" outlineLevel="4">
      <c r="A27" s="1"/>
      <c r="B27" s="1">
        <v>873887</v>
      </c>
      <c r="C27" s="1" t="s">
        <v>107</v>
      </c>
      <c r="D27" s="1" t="s">
        <v>108</v>
      </c>
      <c r="E27" s="2" t="s">
        <v>109</v>
      </c>
      <c r="F27" s="2" t="s">
        <v>110</v>
      </c>
      <c r="G27" s="2">
        <v>0</v>
      </c>
      <c r="H27" s="2">
        <v>6</v>
      </c>
      <c r="I27" s="1">
        <v>0</v>
      </c>
      <c r="J27" s="3" t="s">
        <v>19</v>
      </c>
      <c r="K27" s="2" t="str">
        <f>J27*66892.00</f>
        <v>0</v>
      </c>
      <c r="L27" s="5"/>
    </row>
    <row r="28" spans="1:12" customHeight="1" ht="105" outlineLevel="4">
      <c r="A28" s="1"/>
      <c r="B28" s="1">
        <v>885499</v>
      </c>
      <c r="C28" s="1" t="s">
        <v>111</v>
      </c>
      <c r="D28" s="1" t="s">
        <v>112</v>
      </c>
      <c r="E28" s="2" t="s">
        <v>113</v>
      </c>
      <c r="F28" s="2" t="s">
        <v>114</v>
      </c>
      <c r="G28" s="2">
        <v>0</v>
      </c>
      <c r="H28" s="2">
        <v>10</v>
      </c>
      <c r="I28" s="1">
        <v>0</v>
      </c>
      <c r="J28" s="3" t="s">
        <v>19</v>
      </c>
      <c r="K28" s="2" t="str">
        <f>J28*46173.00</f>
        <v>0</v>
      </c>
      <c r="L28" s="5"/>
    </row>
    <row r="29" spans="1:12" customHeight="1" ht="105" outlineLevel="4">
      <c r="A29" s="1"/>
      <c r="B29" s="1">
        <v>890102</v>
      </c>
      <c r="C29" s="1" t="s">
        <v>115</v>
      </c>
      <c r="D29" s="1" t="s">
        <v>116</v>
      </c>
      <c r="E29" s="2" t="s">
        <v>117</v>
      </c>
      <c r="F29" s="2" t="s">
        <v>118</v>
      </c>
      <c r="G29" s="2">
        <v>0</v>
      </c>
      <c r="H29" s="2" t="s">
        <v>33</v>
      </c>
      <c r="I29" s="1">
        <v>0</v>
      </c>
      <c r="J29" s="3" t="s">
        <v>19</v>
      </c>
      <c r="K29" s="2" t="str">
        <f>J29*583.00</f>
        <v>0</v>
      </c>
      <c r="L29" s="5"/>
    </row>
    <row r="30" spans="1:12" customHeight="1" ht="105" outlineLevel="4">
      <c r="A30" s="1"/>
      <c r="B30" s="1">
        <v>890103</v>
      </c>
      <c r="C30" s="1" t="s">
        <v>119</v>
      </c>
      <c r="D30" s="1" t="s">
        <v>120</v>
      </c>
      <c r="E30" s="2" t="s">
        <v>121</v>
      </c>
      <c r="F30" s="2" t="s">
        <v>122</v>
      </c>
      <c r="G30" s="2">
        <v>0</v>
      </c>
      <c r="H30" s="2" t="s">
        <v>24</v>
      </c>
      <c r="I30" s="1">
        <v>0</v>
      </c>
      <c r="J30" s="3" t="s">
        <v>19</v>
      </c>
      <c r="K30" s="2" t="str">
        <f>J30*885.00</f>
        <v>0</v>
      </c>
      <c r="L30" s="5"/>
    </row>
    <row r="31" spans="1:12" customHeight="1" ht="105" outlineLevel="4">
      <c r="A31" s="1"/>
      <c r="B31" s="1">
        <v>890124</v>
      </c>
      <c r="C31" s="1" t="s">
        <v>123</v>
      </c>
      <c r="D31" s="1" t="s">
        <v>124</v>
      </c>
      <c r="E31" s="2" t="s">
        <v>125</v>
      </c>
      <c r="F31" s="2" t="s">
        <v>126</v>
      </c>
      <c r="G31" s="2">
        <v>0</v>
      </c>
      <c r="H31" s="2" t="s">
        <v>18</v>
      </c>
      <c r="I31" s="1">
        <v>0</v>
      </c>
      <c r="J31" s="3" t="s">
        <v>19</v>
      </c>
      <c r="K31" s="2" t="str">
        <f>J31*24790.00</f>
        <v>0</v>
      </c>
      <c r="L31" s="5"/>
    </row>
    <row r="32" spans="1:12" customHeight="1" ht="105" outlineLevel="4">
      <c r="A32" s="1"/>
      <c r="B32" s="1">
        <v>890198</v>
      </c>
      <c r="C32" s="1" t="s">
        <v>127</v>
      </c>
      <c r="D32" s="1" t="s">
        <v>128</v>
      </c>
      <c r="E32" s="2" t="s">
        <v>129</v>
      </c>
      <c r="F32" s="2" t="s">
        <v>130</v>
      </c>
      <c r="G32" s="2" t="s">
        <v>18</v>
      </c>
      <c r="H32" s="2" t="s">
        <v>50</v>
      </c>
      <c r="I32" s="1">
        <v>0</v>
      </c>
      <c r="J32" s="3" t="s">
        <v>19</v>
      </c>
      <c r="K32" s="2" t="str">
        <f>J32*447.00</f>
        <v>0</v>
      </c>
      <c r="L32" s="5"/>
    </row>
    <row r="33" spans="1:12" customHeight="1" ht="105" outlineLevel="4">
      <c r="A33" s="1"/>
      <c r="B33" s="1">
        <v>834804</v>
      </c>
      <c r="C33" s="1" t="s">
        <v>131</v>
      </c>
      <c r="D33" s="1" t="s">
        <v>132</v>
      </c>
      <c r="E33" s="2" t="s">
        <v>133</v>
      </c>
      <c r="F33" s="2" t="s">
        <v>134</v>
      </c>
      <c r="G33" s="2">
        <v>0</v>
      </c>
      <c r="H33" s="2" t="s">
        <v>17</v>
      </c>
      <c r="I33" s="1">
        <v>0</v>
      </c>
      <c r="J33" s="3" t="s">
        <v>19</v>
      </c>
      <c r="K33" s="2" t="str">
        <f>J33*8159.00</f>
        <v>0</v>
      </c>
      <c r="L33" s="5"/>
    </row>
    <row r="34" spans="1:12" customHeight="1" ht="105" outlineLevel="4">
      <c r="A34" s="1"/>
      <c r="B34" s="1">
        <v>834805</v>
      </c>
      <c r="C34" s="1" t="s">
        <v>135</v>
      </c>
      <c r="D34" s="1" t="s">
        <v>136</v>
      </c>
      <c r="E34" s="2" t="s">
        <v>137</v>
      </c>
      <c r="F34" s="2" t="s">
        <v>138</v>
      </c>
      <c r="G34" s="2">
        <v>0</v>
      </c>
      <c r="H34" s="2">
        <v>0</v>
      </c>
      <c r="I34" s="1">
        <v>0</v>
      </c>
      <c r="J34" s="3" t="s">
        <v>19</v>
      </c>
      <c r="K34" s="2" t="str">
        <f>J34*7949.00</f>
        <v>0</v>
      </c>
      <c r="L34" s="5"/>
    </row>
    <row r="35" spans="1:12" customHeight="1" ht="105" outlineLevel="4">
      <c r="A35" s="1"/>
      <c r="B35" s="1">
        <v>834806</v>
      </c>
      <c r="C35" s="1" t="s">
        <v>139</v>
      </c>
      <c r="D35" s="1" t="s">
        <v>140</v>
      </c>
      <c r="E35" s="2" t="s">
        <v>141</v>
      </c>
      <c r="F35" s="2" t="s">
        <v>142</v>
      </c>
      <c r="G35" s="2">
        <v>0</v>
      </c>
      <c r="H35" s="2">
        <v>6</v>
      </c>
      <c r="I35" s="1">
        <v>0</v>
      </c>
      <c r="J35" s="3" t="s">
        <v>19</v>
      </c>
      <c r="K35" s="2" t="str">
        <f>J35*5257.00</f>
        <v>0</v>
      </c>
      <c r="L35" s="5"/>
    </row>
    <row r="36" spans="1:12" customHeight="1" ht="105" outlineLevel="4">
      <c r="A36" s="1"/>
      <c r="B36" s="1">
        <v>834807</v>
      </c>
      <c r="C36" s="1" t="s">
        <v>143</v>
      </c>
      <c r="D36" s="1" t="s">
        <v>144</v>
      </c>
      <c r="E36" s="2" t="s">
        <v>145</v>
      </c>
      <c r="F36" s="2" t="s">
        <v>146</v>
      </c>
      <c r="G36" s="2">
        <v>0</v>
      </c>
      <c r="H36" s="2" t="s">
        <v>18</v>
      </c>
      <c r="I36" s="1">
        <v>0</v>
      </c>
      <c r="J36" s="3" t="s">
        <v>19</v>
      </c>
      <c r="K36" s="2" t="str">
        <f>J36*5631.00</f>
        <v>0</v>
      </c>
      <c r="L36" s="5"/>
    </row>
    <row r="37" spans="1:12" customHeight="1" ht="105" outlineLevel="4">
      <c r="A37" s="1"/>
      <c r="B37" s="1">
        <v>834808</v>
      </c>
      <c r="C37" s="1" t="s">
        <v>147</v>
      </c>
      <c r="D37" s="1" t="s">
        <v>148</v>
      </c>
      <c r="E37" s="2" t="s">
        <v>149</v>
      </c>
      <c r="F37" s="2" t="s">
        <v>150</v>
      </c>
      <c r="G37" s="2">
        <v>0</v>
      </c>
      <c r="H37" s="2">
        <v>0</v>
      </c>
      <c r="I37" s="1">
        <v>0</v>
      </c>
      <c r="J37" s="3" t="s">
        <v>19</v>
      </c>
      <c r="K37" s="2" t="str">
        <f>J37*42495.00</f>
        <v>0</v>
      </c>
      <c r="L37" s="5"/>
    </row>
    <row r="38" spans="1:12" customHeight="1" ht="105" outlineLevel="4">
      <c r="A38" s="1"/>
      <c r="B38" s="1">
        <v>834809</v>
      </c>
      <c r="C38" s="1" t="s">
        <v>151</v>
      </c>
      <c r="D38" s="1" t="s">
        <v>152</v>
      </c>
      <c r="E38" s="2" t="s">
        <v>153</v>
      </c>
      <c r="F38" s="2" t="s">
        <v>154</v>
      </c>
      <c r="G38" s="2">
        <v>0</v>
      </c>
      <c r="H38" s="2">
        <v>5</v>
      </c>
      <c r="I38" s="1">
        <v>0</v>
      </c>
      <c r="J38" s="3" t="s">
        <v>19</v>
      </c>
      <c r="K38" s="2" t="str">
        <f>J38*57142.00</f>
        <v>0</v>
      </c>
      <c r="L38" s="5"/>
    </row>
    <row r="39" spans="1:12" customHeight="1" ht="105" outlineLevel="4">
      <c r="A39" s="1"/>
      <c r="B39" s="1">
        <v>834810</v>
      </c>
      <c r="C39" s="1" t="s">
        <v>155</v>
      </c>
      <c r="D39" s="1" t="s">
        <v>156</v>
      </c>
      <c r="E39" s="2" t="s">
        <v>157</v>
      </c>
      <c r="F39" s="2" t="s">
        <v>158</v>
      </c>
      <c r="G39" s="2">
        <v>0</v>
      </c>
      <c r="H39" s="2" t="s">
        <v>17</v>
      </c>
      <c r="I39" s="1">
        <v>0</v>
      </c>
      <c r="J39" s="3" t="s">
        <v>19</v>
      </c>
      <c r="K39" s="2" t="str">
        <f>J39*19315.00</f>
        <v>0</v>
      </c>
      <c r="L39" s="5"/>
    </row>
    <row r="40" spans="1:12" customHeight="1" ht="105" outlineLevel="4">
      <c r="A40" s="1"/>
      <c r="B40" s="1">
        <v>834811</v>
      </c>
      <c r="C40" s="1" t="s">
        <v>159</v>
      </c>
      <c r="D40" s="1" t="s">
        <v>160</v>
      </c>
      <c r="E40" s="2" t="s">
        <v>161</v>
      </c>
      <c r="F40" s="2" t="s">
        <v>162</v>
      </c>
      <c r="G40" s="2">
        <v>0</v>
      </c>
      <c r="H40" s="2">
        <v>0</v>
      </c>
      <c r="I40" s="1">
        <v>0</v>
      </c>
      <c r="J40" s="3" t="s">
        <v>19</v>
      </c>
      <c r="K40" s="2" t="str">
        <f>J40*42286.00</f>
        <v>0</v>
      </c>
      <c r="L40" s="5"/>
    </row>
    <row r="41" spans="1:12" customHeight="1" ht="105" outlineLevel="4">
      <c r="A41" s="1"/>
      <c r="B41" s="1">
        <v>834812</v>
      </c>
      <c r="C41" s="1" t="s">
        <v>163</v>
      </c>
      <c r="D41" s="1" t="s">
        <v>164</v>
      </c>
      <c r="E41" s="2" t="s">
        <v>125</v>
      </c>
      <c r="F41" s="2" t="s">
        <v>165</v>
      </c>
      <c r="G41" s="2">
        <v>0</v>
      </c>
      <c r="H41" s="2">
        <v>0</v>
      </c>
      <c r="I41" s="1">
        <v>0</v>
      </c>
      <c r="J41" s="3" t="s">
        <v>19</v>
      </c>
      <c r="K41" s="2" t="str">
        <f>J41*19506.00</f>
        <v>0</v>
      </c>
      <c r="L41" s="5"/>
    </row>
    <row r="42" spans="1:12" customHeight="1" ht="105" outlineLevel="4">
      <c r="A42" s="1"/>
      <c r="B42" s="1">
        <v>834813</v>
      </c>
      <c r="C42" s="1" t="s">
        <v>166</v>
      </c>
      <c r="D42" s="1" t="s">
        <v>167</v>
      </c>
      <c r="E42" s="2" t="s">
        <v>168</v>
      </c>
      <c r="F42" s="2" t="s">
        <v>169</v>
      </c>
      <c r="G42" s="2">
        <v>0</v>
      </c>
      <c r="H42" s="2">
        <v>0</v>
      </c>
      <c r="I42" s="1">
        <v>0</v>
      </c>
      <c r="J42" s="3" t="s">
        <v>19</v>
      </c>
      <c r="K42" s="2" t="str">
        <f>J42*21481.00</f>
        <v>0</v>
      </c>
      <c r="L4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2026-03-07T09:01:30+03:00</dcterms:created>
  <dcterms:modified xsi:type="dcterms:W3CDTF">2026-03-07T09:01:30+03:00</dcterms:modified>
  <dc:title>Untitled Spreadsheet</dc:title>
  <dc:description/>
  <dc:subject/>
  <cp:keywords/>
  <cp:category/>
</cp:coreProperties>
</file>