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<sst xmlns="http://schemas.openxmlformats.org/spreadsheetml/2006/main" uniqueCount="131">
  <si>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</si>
  <si>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</si>
  <si>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</si>
  <si>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</si>
  <si>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</si>
  <si>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</si>
  <si>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</si>
  <si>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</si>
  <si>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</si>
  <si>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</si>
  <si>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</si>
  <si>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Комплектующие для теплого пола</t>
  </si>
  <si>
    <t>Комплектующие для теплого пола VIEIR</t>
  </si>
  <si>
    <t>INS-310034</t>
  </si>
  <si>
    <t>VRD38</t>
  </si>
  <si>
    <t>Станок для размотки труб"ViEiR" (1шт)</t>
  </si>
  <si>
    <t>8 655.74 руб.</t>
  </si>
  <si>
    <t>шт</t>
  </si>
  <si>
    <t>STP-410008</t>
  </si>
  <si>
    <t>VR1110</t>
  </si>
  <si>
    <t>Клапан настроечн. коллекторн. с переходн. ниппелем (установочн.ком.) (30/1шт)</t>
  </si>
  <si>
    <t>448.28 руб.</t>
  </si>
  <si>
    <t>&gt;25</t>
  </si>
  <si>
    <t>STP-410009</t>
  </si>
  <si>
    <t>VR1111</t>
  </si>
  <si>
    <t>Клапан регуровочн.коллекторн. с переходн. ниппелем (установочн.ком.) (30/1шт)</t>
  </si>
  <si>
    <t>408.96 руб.</t>
  </si>
  <si>
    <t>&gt;10</t>
  </si>
  <si>
    <t>STP-410010</t>
  </si>
  <si>
    <t>VR1112</t>
  </si>
  <si>
    <t>Расходомер коллекторный с переходн. ниппелем (установочн.ком.) (50/1шт)</t>
  </si>
  <si>
    <t>487.60 руб.</t>
  </si>
  <si>
    <t>STP-410011</t>
  </si>
  <si>
    <t>VR1113</t>
  </si>
  <si>
    <t>Ниппель переходной с уплотнительн. кольцом  (200/10шт)</t>
  </si>
  <si>
    <t>151.00 руб.</t>
  </si>
  <si>
    <t>STP-410012</t>
  </si>
  <si>
    <t>VR1115</t>
  </si>
  <si>
    <t>Байпас коллектора  (32/1шт)</t>
  </si>
  <si>
    <t>1 711.33 руб.</t>
  </si>
  <si>
    <t>STP-410013</t>
  </si>
  <si>
    <t>VR1116</t>
  </si>
  <si>
    <t>Коллекторный тройник  (30/2шт)</t>
  </si>
  <si>
    <t>309.86 руб.</t>
  </si>
  <si>
    <t>STP-410015</t>
  </si>
  <si>
    <t>VR267</t>
  </si>
  <si>
    <t>Кронштейн раздвижной для крепления коллекторной группы (130-180)  КРУГ  (30/1пар)</t>
  </si>
  <si>
    <t>305.15 руб.</t>
  </si>
  <si>
    <t>пар</t>
  </si>
  <si>
    <t>STP-410016</t>
  </si>
  <si>
    <t>VR267A</t>
  </si>
  <si>
    <t>Кронштейн раздвижной для крепления коллекторной группы (130-180) КВАДРАТ  (30/1пар)</t>
  </si>
  <si>
    <t>STP-410020</t>
  </si>
  <si>
    <t>VR331</t>
  </si>
  <si>
    <t>Термостат накладной VR(1/50шт)</t>
  </si>
  <si>
    <t>1 211.14 руб.</t>
  </si>
  <si>
    <t>STP-410021</t>
  </si>
  <si>
    <t>VR332</t>
  </si>
  <si>
    <t>Термостат с капиллярной трубкой и погружным датчиком VR (1/50шт)</t>
  </si>
  <si>
    <t>STP-410022</t>
  </si>
  <si>
    <t>VR333</t>
  </si>
  <si>
    <t>Термостат с погружным датчиком VR (1/50шт)</t>
  </si>
  <si>
    <t>1 267.77 руб.</t>
  </si>
  <si>
    <t>STP-410023</t>
  </si>
  <si>
    <t>VR408</t>
  </si>
  <si>
    <t>Выносной датчик температуры телого пола (металл) VR (1/50шт)</t>
  </si>
  <si>
    <t>193.47 руб.</t>
  </si>
  <si>
    <t>&gt;50</t>
  </si>
  <si>
    <t>STP-410024</t>
  </si>
  <si>
    <t>VR409</t>
  </si>
  <si>
    <t>Выносной датчик температуры телого пола (пластик) VR (1/50шт)</t>
  </si>
  <si>
    <t>212.34 руб.</t>
  </si>
  <si>
    <t>STP-410025</t>
  </si>
  <si>
    <t>АС667</t>
  </si>
  <si>
    <t>Байпас проходной 200мм с перепускным клапаном и термометром</t>
  </si>
  <si>
    <t>3 440.00 руб.</t>
  </si>
  <si>
    <t>STP-410026</t>
  </si>
  <si>
    <t>Клапан сливной 1/2 " с рез. уплотнением и пробкой</t>
  </si>
  <si>
    <t>154.80 руб.</t>
  </si>
  <si>
    <t>STP-410029</t>
  </si>
  <si>
    <t>VR1107</t>
  </si>
  <si>
    <t>ПАРА тройников коллек.в сборе 3/4"(тройник,воздух. дренажный кран) (2/60шт)</t>
  </si>
  <si>
    <t>2 230.39 руб.</t>
  </si>
  <si>
    <t>STP-410030</t>
  </si>
  <si>
    <t>VR1130</t>
  </si>
  <si>
    <t>Многоканальный централизованный контроллер системы горячего водоснабжения (ГВС) и отопления ViEiR</t>
  </si>
  <si>
    <t>2 842.25 руб.</t>
  </si>
  <si>
    <t>STP-410031</t>
  </si>
  <si>
    <t>VR1132</t>
  </si>
  <si>
    <t>Гильза для погружного датчика температуры 1/2х150  ViEiR (1/30шт)</t>
  </si>
  <si>
    <t>531.64 руб.</t>
  </si>
  <si>
    <t>STP-410032</t>
  </si>
  <si>
    <t>VR1133</t>
  </si>
  <si>
    <t>Гильза для погружного датчика температуры 1/2х122мм ViEiR (1/30шт)</t>
  </si>
  <si>
    <t>503.33 руб.</t>
  </si>
  <si>
    <t>VER-000163</t>
  </si>
  <si>
    <t>VR1152</t>
  </si>
  <si>
    <t>Байпас коллекторный проходной с перепускным клапаном (30/1шт)</t>
  </si>
  <si>
    <t>4 599.20 руб.</t>
  </si>
  <si>
    <t>VER-000164</t>
  </si>
  <si>
    <t>VR1151</t>
  </si>
  <si>
    <t>Байпас коллекторный тупиковый c перепускным клапаном (30/1шт)</t>
  </si>
  <si>
    <t>3 661.74 руб.</t>
  </si>
  <si>
    <t>VER-000281</t>
  </si>
  <si>
    <t>VR227</t>
  </si>
  <si>
    <t>Байпас для насосной группы с перепускным клапаном"ViEiR"(30/1шт)</t>
  </si>
  <si>
    <t>2 754.17 руб.</t>
  </si>
  <si>
    <t>VER-000303</t>
  </si>
  <si>
    <t>VER63</t>
  </si>
  <si>
    <t>Комплект угловых кранов для коллекторной группы 1" с разъемным соединением"ViEiR" (20/1пара)</t>
  </si>
  <si>
    <t>2 941.35 руб.</t>
  </si>
  <si>
    <t>VER-000465</t>
  </si>
  <si>
    <t>VRG55MM</t>
  </si>
  <si>
    <t>Сдвоенный ниппель 1"M*1"M (60/5шт)</t>
  </si>
  <si>
    <t>446.71 руб.</t>
  </si>
  <si>
    <t>VER-000629</t>
  </si>
  <si>
    <t>VPG1132</t>
  </si>
  <si>
    <t>Гильза для погружного датчика температуры 1/2"x90мм (300/10шт)</t>
  </si>
  <si>
    <t>VER-000630</t>
  </si>
  <si>
    <t>VPG1133</t>
  </si>
  <si>
    <t>Гильза для погружного датчика температуры 1/2"x64мм (300/10шт)</t>
  </si>
  <si>
    <t>281.55 руб.</t>
  </si>
  <si>
    <t>VER-000786</t>
  </si>
  <si>
    <t>VR298</t>
  </si>
  <si>
    <t>Термоголовка с выносным проточным сенсором  (50/1шт)</t>
  </si>
  <si>
    <t>1 769.53 руб.</t>
  </si>
  <si>
    <t>VER-000832</t>
  </si>
  <si>
    <t>VR000</t>
  </si>
  <si>
    <t>Комплект наклеек водоснабжение и отопление  "ViEiR" (1 комплект)</t>
  </si>
  <si>
    <t>84.94 руб.</t>
  </si>
  <si>
    <t>ком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</si>
</sst>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44dd4f_0c78_11ec_8321_003048fd731b_7e577780_c05c_11ee_a549_047c1617b1431.jpeg"/><Relationship Id="rId2" Type="http://schemas.openxmlformats.org/officeDocument/2006/relationships/image" Target="../media/a5fad4ea_86a5_11e9_8101_003048fd731b_4829b045_0627_11ea_810d_003048fd731b2.jpeg"/><Relationship Id="rId3" Type="http://schemas.openxmlformats.org/officeDocument/2006/relationships/image" Target="../media/a5fad4ee_86a5_11e9_8101_003048fd731b_4829b046_0627_11ea_810d_003048fd731b3.jpeg"/><Relationship Id="rId4" Type="http://schemas.openxmlformats.org/officeDocument/2006/relationships/image" Target="../media/a5fad4f2_86a5_11e9_8101_003048fd731b_7e5777aa_c05c_11ee_a549_047c1617b1434.jpeg"/><Relationship Id="rId5" Type="http://schemas.openxmlformats.org/officeDocument/2006/relationships/image" Target="../media/a5fad4f6_86a5_11e9_8101_003048fd731b_b22990e1_27ae_11ed_a30e_00259070b4875.jpeg"/><Relationship Id="rId6" Type="http://schemas.openxmlformats.org/officeDocument/2006/relationships/image" Target="../media/a5fad4fa_86a5_11e9_8101_003048fd731b_b22990f0_27ae_11ed_a30e_00259070b4876.jpeg"/><Relationship Id="rId7" Type="http://schemas.openxmlformats.org/officeDocument/2006/relationships/image" Target="../media/a5fad4fe_86a5_11e9_8101_003048fd731b_b22990e4_27ae_11ed_a30e_00259070b4877.jpeg"/><Relationship Id="rId8" Type="http://schemas.openxmlformats.org/officeDocument/2006/relationships/image" Target="../media/a5fad506_86a5_11e9_8101_003048fd731b_b22990e6_27ae_11ed_a30e_00259070b4878.jpeg"/><Relationship Id="rId9" Type="http://schemas.openxmlformats.org/officeDocument/2006/relationships/image" Target="../media/a5fad50a_86a5_11e9_8101_003048fd731b_b22990e5_27ae_11ed_a30e_00259070b4879.jpeg"/><Relationship Id="rId10" Type="http://schemas.openxmlformats.org/officeDocument/2006/relationships/image" Target="../media/60a9d7a6_d53f_11e9_8109_003048fd731b_b22990ee_27ae_11ed_a30e_00259070b48710.jpeg"/><Relationship Id="rId11" Type="http://schemas.openxmlformats.org/officeDocument/2006/relationships/image" Target="../media/60a9d7a8_d53f_11e9_8109_003048fd731b_4829b04f_0627_11ea_810d_003048fd731b11.jpeg"/><Relationship Id="rId12" Type="http://schemas.openxmlformats.org/officeDocument/2006/relationships/image" Target="../media/60a9d7aa_d53f_11e9_8109_003048fd731b_b22990ef_27ae_11ed_a30e_00259070b48712.jpeg"/><Relationship Id="rId13" Type="http://schemas.openxmlformats.org/officeDocument/2006/relationships/image" Target="../media/60a9d7ac_d53f_11e9_8109_003048fd731b_b22990e2_27ae_11ed_a30e_00259070b48713.jpeg"/><Relationship Id="rId14" Type="http://schemas.openxmlformats.org/officeDocument/2006/relationships/image" Target="../media/60a9d7ae_d53f_11e9_8109_003048fd731b_b22990e3_27ae_11ed_a30e_00259070b48714.jpeg"/><Relationship Id="rId15" Type="http://schemas.openxmlformats.org/officeDocument/2006/relationships/image" Target="../media/b6b0b29f_419a_11ea_810f_003048fd731b_e24a3655_518a_11ea_810f_003048fd731b15.jpeg"/><Relationship Id="rId16" Type="http://schemas.openxmlformats.org/officeDocument/2006/relationships/image" Target="../media/b6b0b2a1_419a_11ea_810f_003048fd731b_e24a3656_518a_11ea_810f_003048fd731b16.jpeg"/><Relationship Id="rId17" Type="http://schemas.openxmlformats.org/officeDocument/2006/relationships/image" Target="../media/5eb5c5ec_7c9e_11ea_8111_003048fd731b_0794add3_27b2_11ed_a30e_00259070b48717.jpeg"/><Relationship Id="rId18" Type="http://schemas.openxmlformats.org/officeDocument/2006/relationships/image" Target="../media/32cd960e_0918_11eb_81b8_003048fd731b_b22990f7_27ae_11ed_a30e_00259070b48718.jpeg"/><Relationship Id="rId19" Type="http://schemas.openxmlformats.org/officeDocument/2006/relationships/image" Target="../media/b3858dbb_8705_11ea_8112_003048fd731b_b22990eb_27ae_11ed_a30e_00259070b48719.jpeg"/><Relationship Id="rId20" Type="http://schemas.openxmlformats.org/officeDocument/2006/relationships/image" Target="../media/b3858dbd_8705_11ea_8112_003048fd731b_b22990e7_27ae_11ed_a30e_00259070b48720.jpeg"/><Relationship Id="rId21" Type="http://schemas.openxmlformats.org/officeDocument/2006/relationships/image" Target="../media/f3d2eb80_7759_11ec_a212_00259070b487_7e5777b6_c05c_11ee_a549_047c1617b14321.jpeg"/><Relationship Id="rId22" Type="http://schemas.openxmlformats.org/officeDocument/2006/relationships/image" Target="../media/f3d2eb82_7759_11ec_a212_00259070b487_7e5777b3_c05c_11ee_a549_047c1617b14322.jpeg"/><Relationship Id="rId23" Type="http://schemas.openxmlformats.org/officeDocument/2006/relationships/image" Target="../media/f2cfaacf_c446_11ec_a27f_00259070b487_f50da9fa_c05b_11ee_a549_047c1617b14323.jpeg"/><Relationship Id="rId24" Type="http://schemas.openxmlformats.org/officeDocument/2006/relationships/image" Target="../media/13e8ca4a_5853_11ed_a364_047c1617b143_f50da9f2_c05b_11ee_a549_047c1617b14324.jpeg"/><Relationship Id="rId25" Type="http://schemas.openxmlformats.org/officeDocument/2006/relationships/image" Target="../media/f0fe18a6_3248_11ee_a490_047c1617b143_7e577782_c05c_11ee_a549_047c1617b14325.jpeg"/><Relationship Id="rId26" Type="http://schemas.openxmlformats.org/officeDocument/2006/relationships/image" Target="../media/efe04986_729c_11ee_a4e3_047c1617b143_f50da9f5_c05b_11ee_a549_047c1617b14326.jpeg"/><Relationship Id="rId27" Type="http://schemas.openxmlformats.org/officeDocument/2006/relationships/image" Target="../media/efe04988_729c_11ee_a4e3_047c1617b143_f50da9f6_c05b_11ee_a549_047c1617b14327.jpeg"/><Relationship Id="rId28" Type="http://schemas.openxmlformats.org/officeDocument/2006/relationships/image" Target="../media/6f6da40d_c29f_11ee_a54c_047c1617b143_9db7fc70_42ce_11ef_a5f7_047c1617b14328.png"/><Relationship Id="rId29" Type="http://schemas.openxmlformats.org/officeDocument/2006/relationships/image" Target="../media/be281c50_f776_11ee_a595_047c1617b143_9db7fc6c_42ce_11ef_a5f7_047c1617b1432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857002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2</v>
      </c>
      <c r="H5" s="2">
        <v>0</v>
      </c>
      <c r="I5" s="1">
        <v>0</v>
      </c>
      <c r="J5" s="3" t="s">
        <v>17</v>
      </c>
      <c r="K5" s="2" t="str">
        <f>J5*8655.74</f>
        <v>0</v>
      </c>
      <c r="L5" s="5"/>
    </row>
    <row r="6" spans="1:12" customHeight="1" ht="105" outlineLevel="4">
      <c r="A6" s="1"/>
      <c r="B6" s="1">
        <v>819417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J6*448.28</f>
        <v>0</v>
      </c>
      <c r="L6" s="5"/>
    </row>
    <row r="7" spans="1:12" customHeight="1" ht="105" outlineLevel="4">
      <c r="A7" s="1"/>
      <c r="B7" s="1">
        <v>819418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17</v>
      </c>
      <c r="K7" s="2" t="str">
        <f>J7*408.96</f>
        <v>0</v>
      </c>
      <c r="L7" s="5"/>
    </row>
    <row r="8" spans="1:12" customHeight="1" ht="105" outlineLevel="4">
      <c r="A8" s="1"/>
      <c r="B8" s="1">
        <v>819419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10</v>
      </c>
      <c r="H8" s="2">
        <v>0</v>
      </c>
      <c r="I8" s="1">
        <v>0</v>
      </c>
      <c r="J8" s="3" t="s">
        <v>17</v>
      </c>
      <c r="K8" s="2" t="str">
        <f>J8*487.60</f>
        <v>0</v>
      </c>
      <c r="L8" s="5"/>
    </row>
    <row r="9" spans="1:12" customHeight="1" ht="105" outlineLevel="4">
      <c r="A9" s="1"/>
      <c r="B9" s="1">
        <v>819420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22</v>
      </c>
      <c r="H9" s="2">
        <v>0</v>
      </c>
      <c r="I9" s="1">
        <v>0</v>
      </c>
      <c r="J9" s="3" t="s">
        <v>17</v>
      </c>
      <c r="K9" s="2" t="str">
        <f>J9*151.00</f>
        <v>0</v>
      </c>
      <c r="L9" s="5"/>
    </row>
    <row r="10" spans="1:12" customHeight="1" ht="105" outlineLevel="4">
      <c r="A10" s="1"/>
      <c r="B10" s="1">
        <v>819421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4</v>
      </c>
      <c r="H10" s="2">
        <v>0</v>
      </c>
      <c r="I10" s="1">
        <v>0</v>
      </c>
      <c r="J10" s="3" t="s">
        <v>17</v>
      </c>
      <c r="K10" s="2" t="str">
        <f>J10*1711.33</f>
        <v>0</v>
      </c>
      <c r="L10" s="5"/>
    </row>
    <row r="11" spans="1:12" customHeight="1" ht="105" outlineLevel="4">
      <c r="A11" s="1"/>
      <c r="B11" s="1">
        <v>819422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27</v>
      </c>
      <c r="H11" s="2">
        <v>0</v>
      </c>
      <c r="I11" s="1">
        <v>0</v>
      </c>
      <c r="J11" s="3" t="s">
        <v>17</v>
      </c>
      <c r="K11" s="2" t="str">
        <f>J11*309.86</f>
        <v>0</v>
      </c>
      <c r="L11" s="5"/>
    </row>
    <row r="12" spans="1:12" customHeight="1" ht="105" outlineLevel="4">
      <c r="A12" s="1"/>
      <c r="B12" s="1">
        <v>819424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>
        <v>0</v>
      </c>
      <c r="I12" s="1">
        <v>0</v>
      </c>
      <c r="J12" s="3" t="s">
        <v>48</v>
      </c>
      <c r="K12" s="2" t="str">
        <f>J12*305.15</f>
        <v>0</v>
      </c>
      <c r="L12" s="5"/>
    </row>
    <row r="13" spans="1:12" customHeight="1" ht="105" outlineLevel="4">
      <c r="A13" s="1"/>
      <c r="B13" s="1">
        <v>819425</v>
      </c>
      <c r="C13" s="1" t="s">
        <v>49</v>
      </c>
      <c r="D13" s="1" t="s">
        <v>50</v>
      </c>
      <c r="E13" s="2" t="s">
        <v>51</v>
      </c>
      <c r="F13" s="2" t="s">
        <v>47</v>
      </c>
      <c r="G13" s="2">
        <v>10</v>
      </c>
      <c r="H13" s="2">
        <v>0</v>
      </c>
      <c r="I13" s="1">
        <v>0</v>
      </c>
      <c r="J13" s="3" t="s">
        <v>48</v>
      </c>
      <c r="K13" s="2" t="str">
        <f>J13*305.15</f>
        <v>0</v>
      </c>
      <c r="L13" s="5"/>
    </row>
    <row r="14" spans="1:12" customHeight="1" ht="105" outlineLevel="4">
      <c r="A14" s="1"/>
      <c r="B14" s="1">
        <v>823137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5</v>
      </c>
      <c r="H14" s="2">
        <v>0</v>
      </c>
      <c r="I14" s="1">
        <v>0</v>
      </c>
      <c r="J14" s="3" t="s">
        <v>17</v>
      </c>
      <c r="K14" s="2" t="str">
        <f>J14*1211.14</f>
        <v>0</v>
      </c>
      <c r="L14" s="5"/>
    </row>
    <row r="15" spans="1:12" customHeight="1" ht="105" outlineLevel="4">
      <c r="A15" s="1"/>
      <c r="B15" s="1">
        <v>823138</v>
      </c>
      <c r="C15" s="1" t="s">
        <v>56</v>
      </c>
      <c r="D15" s="1" t="s">
        <v>57</v>
      </c>
      <c r="E15" s="2" t="s">
        <v>58</v>
      </c>
      <c r="F15" s="2" t="s">
        <v>55</v>
      </c>
      <c r="G15" s="2">
        <v>5</v>
      </c>
      <c r="H15" s="2">
        <v>0</v>
      </c>
      <c r="I15" s="1">
        <v>0</v>
      </c>
      <c r="J15" s="3" t="s">
        <v>17</v>
      </c>
      <c r="K15" s="2" t="str">
        <f>J15*1211.14</f>
        <v>0</v>
      </c>
      <c r="L15" s="5"/>
    </row>
    <row r="16" spans="1:12" customHeight="1" ht="105" outlineLevel="4">
      <c r="A16" s="1"/>
      <c r="B16" s="1">
        <v>823139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4</v>
      </c>
      <c r="H16" s="2">
        <v>0</v>
      </c>
      <c r="I16" s="1">
        <v>0</v>
      </c>
      <c r="J16" s="3" t="s">
        <v>17</v>
      </c>
      <c r="K16" s="2" t="str">
        <f>J16*1267.77</f>
        <v>0</v>
      </c>
      <c r="L16" s="5"/>
    </row>
    <row r="17" spans="1:12" customHeight="1" ht="105" outlineLevel="4">
      <c r="A17" s="1"/>
      <c r="B17" s="1">
        <v>823140</v>
      </c>
      <c r="C17" s="1" t="s">
        <v>63</v>
      </c>
      <c r="D17" s="1" t="s">
        <v>64</v>
      </c>
      <c r="E17" s="2" t="s">
        <v>65</v>
      </c>
      <c r="F17" s="2" t="s">
        <v>66</v>
      </c>
      <c r="G17" s="2" t="s">
        <v>67</v>
      </c>
      <c r="H17" s="2">
        <v>0</v>
      </c>
      <c r="I17" s="1">
        <v>0</v>
      </c>
      <c r="J17" s="3" t="s">
        <v>17</v>
      </c>
      <c r="K17" s="2" t="str">
        <f>J17*193.47</f>
        <v>0</v>
      </c>
      <c r="L17" s="5"/>
    </row>
    <row r="18" spans="1:12" customHeight="1" ht="105" outlineLevel="4">
      <c r="A18" s="1"/>
      <c r="B18" s="1">
        <v>823141</v>
      </c>
      <c r="C18" s="1" t="s">
        <v>68</v>
      </c>
      <c r="D18" s="1" t="s">
        <v>69</v>
      </c>
      <c r="E18" s="2" t="s">
        <v>70</v>
      </c>
      <c r="F18" s="2" t="s">
        <v>71</v>
      </c>
      <c r="G18" s="2" t="s">
        <v>22</v>
      </c>
      <c r="H18" s="2">
        <v>0</v>
      </c>
      <c r="I18" s="1">
        <v>0</v>
      </c>
      <c r="J18" s="3" t="s">
        <v>17</v>
      </c>
      <c r="K18" s="2" t="str">
        <f>J18*212.34</f>
        <v>0</v>
      </c>
      <c r="L18" s="5"/>
    </row>
    <row r="19" spans="1:12" customHeight="1" ht="105" outlineLevel="4">
      <c r="A19" s="1"/>
      <c r="B19" s="1">
        <v>825112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>
        <v>0</v>
      </c>
      <c r="I19" s="1">
        <v>0</v>
      </c>
      <c r="J19" s="3" t="s">
        <v>17</v>
      </c>
      <c r="K19" s="2" t="str">
        <f>J19*3440.00</f>
        <v>0</v>
      </c>
      <c r="L19" s="5"/>
    </row>
    <row r="20" spans="1:12" customHeight="1" ht="105" outlineLevel="4">
      <c r="A20" s="1"/>
      <c r="B20" s="1">
        <v>825113</v>
      </c>
      <c r="C20" s="1" t="s">
        <v>76</v>
      </c>
      <c r="D20" s="1"/>
      <c r="E20" s="2" t="s">
        <v>77</v>
      </c>
      <c r="F20" s="2" t="s">
        <v>78</v>
      </c>
      <c r="G20" s="2">
        <v>-36</v>
      </c>
      <c r="H20" s="2">
        <v>0</v>
      </c>
      <c r="I20" s="1" t="s">
        <v>67</v>
      </c>
      <c r="J20" s="3" t="s">
        <v>17</v>
      </c>
      <c r="K20" s="2" t="str">
        <f>J20*154.80</f>
        <v>0</v>
      </c>
      <c r="L20" s="5"/>
    </row>
    <row r="21" spans="1:12" customHeight="1" ht="105" outlineLevel="4">
      <c r="A21" s="1"/>
      <c r="B21" s="1">
        <v>826596</v>
      </c>
      <c r="C21" s="1" t="s">
        <v>79</v>
      </c>
      <c r="D21" s="1" t="s">
        <v>80</v>
      </c>
      <c r="E21" s="2" t="s">
        <v>81</v>
      </c>
      <c r="F21" s="2" t="s">
        <v>82</v>
      </c>
      <c r="G21" s="2" t="s">
        <v>27</v>
      </c>
      <c r="H21" s="2">
        <v>0</v>
      </c>
      <c r="I21" s="1">
        <v>0</v>
      </c>
      <c r="J21" s="3" t="s">
        <v>48</v>
      </c>
      <c r="K21" s="2" t="str">
        <f>J21*2230.39</f>
        <v>0</v>
      </c>
      <c r="L21" s="5"/>
    </row>
    <row r="22" spans="1:12" customHeight="1" ht="105" outlineLevel="4">
      <c r="A22" s="1"/>
      <c r="B22" s="1">
        <v>829306</v>
      </c>
      <c r="C22" s="1" t="s">
        <v>83</v>
      </c>
      <c r="D22" s="1" t="s">
        <v>84</v>
      </c>
      <c r="E22" s="2" t="s">
        <v>85</v>
      </c>
      <c r="F22" s="2" t="s">
        <v>86</v>
      </c>
      <c r="G22" s="2" t="s">
        <v>27</v>
      </c>
      <c r="H22" s="2">
        <v>0</v>
      </c>
      <c r="I22" s="1">
        <v>0</v>
      </c>
      <c r="J22" s="3" t="s">
        <v>17</v>
      </c>
      <c r="K22" s="2" t="str">
        <f>J22*2842.25</f>
        <v>0</v>
      </c>
      <c r="L22" s="5"/>
    </row>
    <row r="23" spans="1:12" customHeight="1" ht="105" outlineLevel="4">
      <c r="A23" s="1"/>
      <c r="B23" s="1">
        <v>827057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22</v>
      </c>
      <c r="H23" s="2">
        <v>0</v>
      </c>
      <c r="I23" s="1">
        <v>0</v>
      </c>
      <c r="J23" s="3" t="s">
        <v>17</v>
      </c>
      <c r="K23" s="2" t="str">
        <f>J23*531.64</f>
        <v>0</v>
      </c>
      <c r="L23" s="5"/>
    </row>
    <row r="24" spans="1:12" customHeight="1" ht="105" outlineLevel="4">
      <c r="A24" s="1"/>
      <c r="B24" s="1">
        <v>827058</v>
      </c>
      <c r="C24" s="1" t="s">
        <v>91</v>
      </c>
      <c r="D24" s="1" t="s">
        <v>92</v>
      </c>
      <c r="E24" s="2" t="s">
        <v>93</v>
      </c>
      <c r="F24" s="2" t="s">
        <v>94</v>
      </c>
      <c r="G24" s="2" t="s">
        <v>27</v>
      </c>
      <c r="H24" s="2">
        <v>0</v>
      </c>
      <c r="I24" s="1">
        <v>0</v>
      </c>
      <c r="J24" s="3" t="s">
        <v>17</v>
      </c>
      <c r="K24" s="2" t="str">
        <f>J24*503.33</f>
        <v>0</v>
      </c>
      <c r="L24" s="5"/>
    </row>
    <row r="25" spans="1:12" customHeight="1" ht="105" outlineLevel="4">
      <c r="A25" s="1"/>
      <c r="B25" s="1">
        <v>839787</v>
      </c>
      <c r="C25" s="1" t="s">
        <v>95</v>
      </c>
      <c r="D25" s="1" t="s">
        <v>96</v>
      </c>
      <c r="E25" s="2" t="s">
        <v>97</v>
      </c>
      <c r="F25" s="2" t="s">
        <v>98</v>
      </c>
      <c r="G25" s="2">
        <v>4</v>
      </c>
      <c r="H25" s="2">
        <v>0</v>
      </c>
      <c r="I25" s="1">
        <v>0</v>
      </c>
      <c r="J25" s="3" t="s">
        <v>17</v>
      </c>
      <c r="K25" s="2" t="str">
        <f>J25*4599.20</f>
        <v>0</v>
      </c>
      <c r="L25" s="5"/>
    </row>
    <row r="26" spans="1:12" customHeight="1" ht="105" outlineLevel="4">
      <c r="A26" s="1"/>
      <c r="B26" s="1">
        <v>839788</v>
      </c>
      <c r="C26" s="1" t="s">
        <v>99</v>
      </c>
      <c r="D26" s="1" t="s">
        <v>100</v>
      </c>
      <c r="E26" s="2" t="s">
        <v>101</v>
      </c>
      <c r="F26" s="2" t="s">
        <v>102</v>
      </c>
      <c r="G26" s="2">
        <v>5</v>
      </c>
      <c r="H26" s="2">
        <v>0</v>
      </c>
      <c r="I26" s="1">
        <v>0</v>
      </c>
      <c r="J26" s="3" t="s">
        <v>17</v>
      </c>
      <c r="K26" s="2" t="str">
        <f>J26*3661.74</f>
        <v>0</v>
      </c>
      <c r="L26" s="5"/>
    </row>
    <row r="27" spans="1:12" customHeight="1" ht="105" outlineLevel="4">
      <c r="A27" s="1"/>
      <c r="B27" s="1">
        <v>868496</v>
      </c>
      <c r="C27" s="1" t="s">
        <v>103</v>
      </c>
      <c r="D27" s="1" t="s">
        <v>104</v>
      </c>
      <c r="E27" s="2" t="s">
        <v>105</v>
      </c>
      <c r="F27" s="2" t="s">
        <v>106</v>
      </c>
      <c r="G27" s="2">
        <v>6</v>
      </c>
      <c r="H27" s="2">
        <v>0</v>
      </c>
      <c r="I27" s="1">
        <v>0</v>
      </c>
      <c r="J27" s="3" t="s">
        <v>17</v>
      </c>
      <c r="K27" s="2" t="str">
        <f>J27*2754.17</f>
        <v>0</v>
      </c>
      <c r="L27" s="5"/>
    </row>
    <row r="28" spans="1:12" customHeight="1" ht="105" outlineLevel="4">
      <c r="A28" s="1"/>
      <c r="B28" s="1">
        <v>871397</v>
      </c>
      <c r="C28" s="1" t="s">
        <v>107</v>
      </c>
      <c r="D28" s="1" t="s">
        <v>108</v>
      </c>
      <c r="E28" s="2" t="s">
        <v>109</v>
      </c>
      <c r="F28" s="2" t="s">
        <v>110</v>
      </c>
      <c r="G28" s="2" t="s">
        <v>27</v>
      </c>
      <c r="H28" s="2">
        <v>0</v>
      </c>
      <c r="I28" s="1">
        <v>0</v>
      </c>
      <c r="J28" s="3" t="s">
        <v>17</v>
      </c>
      <c r="K28" s="2" t="str">
        <f>J28*2941.35</f>
        <v>0</v>
      </c>
      <c r="L28" s="5"/>
    </row>
    <row r="29" spans="1:12" customHeight="1" ht="105" outlineLevel="4">
      <c r="A29" s="1"/>
      <c r="B29" s="1">
        <v>879313</v>
      </c>
      <c r="C29" s="1" t="s">
        <v>111</v>
      </c>
      <c r="D29" s="1" t="s">
        <v>112</v>
      </c>
      <c r="E29" s="2" t="s">
        <v>113</v>
      </c>
      <c r="F29" s="2" t="s">
        <v>114</v>
      </c>
      <c r="G29" s="2" t="s">
        <v>67</v>
      </c>
      <c r="H29" s="2">
        <v>0</v>
      </c>
      <c r="I29" s="1">
        <v>0</v>
      </c>
      <c r="J29" s="3" t="s">
        <v>17</v>
      </c>
      <c r="K29" s="2" t="str">
        <f>J29*446.71</f>
        <v>0</v>
      </c>
      <c r="L29" s="5"/>
    </row>
    <row r="30" spans="1:12" customHeight="1" ht="105" outlineLevel="4">
      <c r="A30" s="1"/>
      <c r="B30" s="1">
        <v>880039</v>
      </c>
      <c r="C30" s="1" t="s">
        <v>115</v>
      </c>
      <c r="D30" s="1" t="s">
        <v>116</v>
      </c>
      <c r="E30" s="2" t="s">
        <v>117</v>
      </c>
      <c r="F30" s="2" t="s">
        <v>47</v>
      </c>
      <c r="G30" s="2" t="s">
        <v>27</v>
      </c>
      <c r="H30" s="2">
        <v>0</v>
      </c>
      <c r="I30" s="1">
        <v>0</v>
      </c>
      <c r="J30" s="3" t="s">
        <v>17</v>
      </c>
      <c r="K30" s="2" t="str">
        <f>J30*305.15</f>
        <v>0</v>
      </c>
      <c r="L30" s="5"/>
    </row>
    <row r="31" spans="1:12" customHeight="1" ht="105" outlineLevel="4">
      <c r="A31" s="1"/>
      <c r="B31" s="1">
        <v>880040</v>
      </c>
      <c r="C31" s="1" t="s">
        <v>118</v>
      </c>
      <c r="D31" s="1" t="s">
        <v>119</v>
      </c>
      <c r="E31" s="2" t="s">
        <v>120</v>
      </c>
      <c r="F31" s="2" t="s">
        <v>121</v>
      </c>
      <c r="G31" s="2">
        <v>10</v>
      </c>
      <c r="H31" s="2">
        <v>0</v>
      </c>
      <c r="I31" s="1">
        <v>0</v>
      </c>
      <c r="J31" s="3" t="s">
        <v>17</v>
      </c>
      <c r="K31" s="2" t="str">
        <f>J31*281.55</f>
        <v>0</v>
      </c>
      <c r="L31" s="5"/>
    </row>
    <row r="32" spans="1:12" customHeight="1" ht="105" outlineLevel="4">
      <c r="A32" s="1"/>
      <c r="B32" s="1">
        <v>882880</v>
      </c>
      <c r="C32" s="1" t="s">
        <v>122</v>
      </c>
      <c r="D32" s="1" t="s">
        <v>123</v>
      </c>
      <c r="E32" s="2" t="s">
        <v>124</v>
      </c>
      <c r="F32" s="2" t="s">
        <v>125</v>
      </c>
      <c r="G32" s="2" t="s">
        <v>27</v>
      </c>
      <c r="H32" s="2">
        <v>0</v>
      </c>
      <c r="I32" s="1">
        <v>0</v>
      </c>
      <c r="J32" s="3" t="s">
        <v>17</v>
      </c>
      <c r="K32" s="2" t="str">
        <f>J32*1769.53</f>
        <v>0</v>
      </c>
      <c r="L32" s="5"/>
    </row>
    <row r="33" spans="1:12" customHeight="1" ht="105" outlineLevel="4">
      <c r="A33" s="1"/>
      <c r="B33" s="1">
        <v>882908</v>
      </c>
      <c r="C33" s="1" t="s">
        <v>126</v>
      </c>
      <c r="D33" s="1" t="s">
        <v>127</v>
      </c>
      <c r="E33" s="2" t="s">
        <v>128</v>
      </c>
      <c r="F33" s="2" t="s">
        <v>129</v>
      </c>
      <c r="G33" s="2">
        <v>0</v>
      </c>
      <c r="H33" s="2">
        <v>0</v>
      </c>
      <c r="I33" s="1">
        <v>0</v>
      </c>
      <c r="J33" s="3" t="s">
        <v>130</v>
      </c>
      <c r="K33" s="2" t="str">
        <f>J33*84.94</f>
        <v>0</v>
      </c>
      <c r="L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2026-08-31T10:14:39+03:00</dcterms:created>
  <dcterms:modified xsi:type="dcterms:W3CDTF">2026-08-31T10:14:39+03:00</dcterms:modified>
  <dc:title>Untitled Spreadsheet</dc:title>
  <dc:description/>
  <dc:subject/>
  <cp:keywords/>
  <cp:category/>
</cp:coreProperties>
</file>