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<sst xmlns="http://schemas.openxmlformats.org/spreadsheetml/2006/main" uniqueCount="216">
  <si>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</si>
  <si>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</si>
  <si>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</si>
  <si>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</si>
  <si>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</si>
  <si>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</si>
  <si>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</si>
  <si>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</si>
  <si>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</si>
  <si>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</si>
  <si>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</si>
  <si>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</si>
  <si>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</si>
  <si>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</si>
  <si>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</si>
  <si>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</si>
  <si>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</si>
  <si>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</si>
  <si>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пог. м</t>
  </si>
  <si>
    <t>VLC-1411002</t>
  </si>
  <si>
    <t>VTi.900.304.1510</t>
  </si>
  <si>
    <t>Труба нерж. сталь,  15х1.0мм  (4 /40шт)</t>
  </si>
  <si>
    <t>412.00 руб.</t>
  </si>
  <si>
    <t>&gt;10</t>
  </si>
  <si>
    <t>&gt;1000</t>
  </si>
  <si>
    <t>VLC-1411003</t>
  </si>
  <si>
    <t>VTi.900.304.1810</t>
  </si>
  <si>
    <t>Труба нерж. сталь,  18х1.0мм (4 /40шт)</t>
  </si>
  <si>
    <t>542.00 руб.</t>
  </si>
  <si>
    <t>VLC-1411004</t>
  </si>
  <si>
    <t>VTi.900.304.2212</t>
  </si>
  <si>
    <t>Труба нерж. сталь,  22х1.2мм (4 /20шт)</t>
  </si>
  <si>
    <t>756.00 руб.</t>
  </si>
  <si>
    <t>VLC-1411005</t>
  </si>
  <si>
    <t>VTi.900.304.2812</t>
  </si>
  <si>
    <t>Труба нерж. сталь,  28х1.2мм (4 /20шт)</t>
  </si>
  <si>
    <t>989.00 руб.</t>
  </si>
  <si>
    <t>&gt;500</t>
  </si>
  <si>
    <t>VLC-1411006</t>
  </si>
  <si>
    <t>VTi.900.304.3515</t>
  </si>
  <si>
    <t>Труба нерж. сталь,  35х1.5мм  (4 /20шт)</t>
  </si>
  <si>
    <t>1 613.00 руб.</t>
  </si>
  <si>
    <t>VLC-1411007</t>
  </si>
  <si>
    <t>VTi.900.304.4215</t>
  </si>
  <si>
    <t>Труба нерж. сталь,  42х1.5мм  (4 /16шт)</t>
  </si>
  <si>
    <t>1 999.00 руб.</t>
  </si>
  <si>
    <t>&gt;100</t>
  </si>
  <si>
    <t>VLC-1411008</t>
  </si>
  <si>
    <t>VTi.900.304.5415</t>
  </si>
  <si>
    <t>Труба нерж. сталь,  54х1.5мм  (4 /12шт)</t>
  </si>
  <si>
    <t>2 625.00 руб.</t>
  </si>
  <si>
    <t>VLC-901051</t>
  </si>
  <si>
    <t>VTi.900.304.7620</t>
  </si>
  <si>
    <t>Труба нерж. сталь, 76.1х2.0мм</t>
  </si>
  <si>
    <t>3 405.00 руб.</t>
  </si>
  <si>
    <t>VLC-901052</t>
  </si>
  <si>
    <t>VTi.900.304.8920</t>
  </si>
  <si>
    <t>Труба нерж. сталь,  88.9х2.0мм</t>
  </si>
  <si>
    <t>3 996.00 руб.</t>
  </si>
  <si>
    <t>VLC-901183</t>
  </si>
  <si>
    <t>VTi.900.304L.1810R</t>
  </si>
  <si>
    <t>Труба нерж. сталь,  18х1.0мм</t>
  </si>
  <si>
    <t>325.00 руб.</t>
  </si>
  <si>
    <t>VLC-901184</t>
  </si>
  <si>
    <t>VTi.900.304L.2212R</t>
  </si>
  <si>
    <t>Труба нерж. сталь,  22х1.2мм</t>
  </si>
  <si>
    <t>478.00 руб.</t>
  </si>
  <si>
    <t>VLC-901185</t>
  </si>
  <si>
    <t>VTi.900.304L.2812R</t>
  </si>
  <si>
    <t>Труба нерж. сталь,  28х1.2мм</t>
  </si>
  <si>
    <t>613.00 руб.</t>
  </si>
  <si>
    <t>VLC-901186</t>
  </si>
  <si>
    <t>VTi.900.304L.3515R</t>
  </si>
  <si>
    <t>Труба нерж. сталь,  35х1.5мм</t>
  </si>
  <si>
    <t>952.00 руб.</t>
  </si>
  <si>
    <t>&gt;50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</si>
  <si>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</si>
  <si>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</si>
  <si>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</si>
  <si>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</si>
  <si>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</si>
  <si>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</si>
  <si>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</si>
  <si>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</si>
  <si>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</si>
  <si>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</si>
  <si>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</si>
  <si>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</si>
  <si>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</si>
  <si>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</si>
  <si>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</si>
  <si>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</si>
  <si>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</si>
  <si>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</si>
  <si>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</si>
  <si>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</si>
  <si>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</si>
  <si>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</si>
  <si>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</si>
  <si>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</si>
  <si>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</si>
  <si>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</si>
  <si>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</si>
  <si>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</si>
  <si>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</si>
  <si>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</si>
  <si>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</si>
  <si>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</si>
  <si>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</si>
  <si>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</si>
  <si>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</si>
  <si>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</si>
  <si>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</si>
  <si>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</si>
  <si>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</si>
  <si>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</si>
  <si>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</si>
  <si>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</si>
  <si>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</si>
  <si>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</si>
  <si>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</si>
  <si>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</si>
  <si>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</si>
  <si>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</si>
  <si>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</si>
  <si>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</si>
  <si>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</si>
  <si>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</si>
  <si>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</si>
  <si>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</si>
  <si>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</si>
  <si>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350.00 руб.</t>
  </si>
  <si>
    <t>SNT-150014</t>
  </si>
  <si>
    <t>Труба 3 метра из нержавеющей стали 22x1.2, Россия</t>
  </si>
  <si>
    <t>466.00 руб.</t>
  </si>
  <si>
    <t>&gt;25</t>
  </si>
  <si>
    <t>SNT-150015</t>
  </si>
  <si>
    <t>Труба 3 метра из нержавеющей стали 28x1.2, Россия</t>
  </si>
  <si>
    <t>586.00 руб.</t>
  </si>
  <si>
    <t>SNT-150016</t>
  </si>
  <si>
    <t>Труба 3 метра из нержавеющей стали 35x1.5,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</si>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</sst>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e019e2cb_04c1_11f1_a85e_047c1617b143_2ed140d4_0c97_11f1_a86a_047c1617b14311.jpeg"/><Relationship Id="rId12" Type="http://schemas.openxmlformats.org/officeDocument/2006/relationships/image" Target="../media/e019e2cd_04c1_11f1_a85e_047c1617b143_2ed140d6_0c97_11f1_a86a_047c1617b14312.jpeg"/><Relationship Id="rId13" Type="http://schemas.openxmlformats.org/officeDocument/2006/relationships/image" Target="../media/e019e2cf_04c1_11f1_a85e_047c1617b143_2ed140d8_0c97_11f1_a86a_047c1617b14313.jpeg"/><Relationship Id="rId14" Type="http://schemas.openxmlformats.org/officeDocument/2006/relationships/image" Target="../media/e019e2d1_04c1_11f1_a85e_047c1617b143_2ed140da_0c97_11f1_a86a_047c1617b14314.jpeg"/><Relationship Id="rId15" Type="http://schemas.openxmlformats.org/officeDocument/2006/relationships/image" Target="../media/394360f5_c40a_11ea_8158_003048fd731b_7017f111_a59b_11ee_a526_047c1617b14315.jpeg"/><Relationship Id="rId16" Type="http://schemas.openxmlformats.org/officeDocument/2006/relationships/image" Target="../media/394360f7_c40a_11ea_8158_003048fd731b_7017f112_a59b_11ee_a526_047c1617b14316.jpeg"/><Relationship Id="rId17" Type="http://schemas.openxmlformats.org/officeDocument/2006/relationships/image" Target="../media/394360f9_c40a_11ea_8158_003048fd731b_e28851c5_a59b_11ee_a526_047c1617b14317.jpeg"/><Relationship Id="rId18" Type="http://schemas.openxmlformats.org/officeDocument/2006/relationships/image" Target="../media/394360fb_c40a_11ea_8158_003048fd731b_e28851c6_a59b_11ee_a526_047c1617b14318.jpeg"/><Relationship Id="rId19" Type="http://schemas.openxmlformats.org/officeDocument/2006/relationships/image" Target="../media/509f1cb7_1a81_11eb_81ce_003048fd731b_e28851c7_a59b_11ee_a526_047c1617b14319.jpeg"/><Relationship Id="rId20" Type="http://schemas.openxmlformats.org/officeDocument/2006/relationships/image" Target="../media/509f1cb9_1a81_11eb_81ce_003048fd731b_e28851c8_a59b_11ee_a526_047c1617b14320.jpeg"/><Relationship Id="rId21" Type="http://schemas.openxmlformats.org/officeDocument/2006/relationships/image" Target="../media/509f1cbb_1a81_11eb_81ce_003048fd731b_e28851c9_a59b_11ee_a526_047c1617b14321.jpeg"/><Relationship Id="rId22" Type="http://schemas.openxmlformats.org/officeDocument/2006/relationships/image" Target="../media/1fcb317a_5f91_11eb_822d_003048fd731b_e28851ca_a59b_11ee_a526_047c1617b14322.jpeg"/><Relationship Id="rId23" Type="http://schemas.openxmlformats.org/officeDocument/2006/relationships/image" Target="../media/1fcb317c_5f91_11eb_822d_003048fd731b_e28851cb_a59b_11ee_a526_047c1617b14323.jpeg"/><Relationship Id="rId24" Type="http://schemas.openxmlformats.org/officeDocument/2006/relationships/image" Target="../media/3650f788_f3c8_11eb_82ff_003048fd731b_e28851cc_a59b_11ee_a526_047c1617b14324.jpeg"/><Relationship Id="rId25" Type="http://schemas.openxmlformats.org/officeDocument/2006/relationships/image" Target="../media/3650f78a_f3c8_11eb_82ff_003048fd731b_e28851cd_a59b_11ee_a526_047c1617b14325.jpeg"/><Relationship Id="rId26" Type="http://schemas.openxmlformats.org/officeDocument/2006/relationships/image" Target="../media/28a1d146_7e77_11f0_a7a6_047c1617b143_a24fffea_96ed_11f0_a7c5_047c1617b14326.jpeg"/><Relationship Id="rId27" Type="http://schemas.openxmlformats.org/officeDocument/2006/relationships/image" Target="../media/28a1d148_7e77_11f0_a7a6_047c1617b143_a24fffeb_96ed_11f0_a7c5_047c1617b14327.jpeg"/><Relationship Id="rId28" Type="http://schemas.openxmlformats.org/officeDocument/2006/relationships/image" Target="../media/ba155168_4765_11ef_a5fd_047c1617b143_f7c1cdb8_7932_11f0_a79f_047c1617b14328.jpeg"/><Relationship Id="rId29" Type="http://schemas.openxmlformats.org/officeDocument/2006/relationships/image" Target="../media/ba15516c_4765_11ef_a5fd_047c1617b143_f7c1cdb9_7932_11f0_a79f_047c1617b14329.jpeg"/><Relationship Id="rId30" Type="http://schemas.openxmlformats.org/officeDocument/2006/relationships/image" Target="../media/ba15516e_4765_11ef_a5fd_047c1617b143_f7c1cdba_7932_11f0_a79f_047c1617b14330.jpeg"/><Relationship Id="rId31" Type="http://schemas.openxmlformats.org/officeDocument/2006/relationships/image" Target="../media/ba155170_4765_11ef_a5fd_047c1617b143_19e96867_793a_11f0_a79f_047c1617b14331.jpeg"/><Relationship Id="rId32" Type="http://schemas.openxmlformats.org/officeDocument/2006/relationships/image" Target="../media/52db9057_468b_11f0_a753_047c1617b143_0a6f39e6_310d_11f1_a89b_047c1617b14332.jpeg"/><Relationship Id="rId33" Type="http://schemas.openxmlformats.org/officeDocument/2006/relationships/image" Target="../media/52db9059_468b_11f0_a753_047c1617b143_0a6f39e7_310d_11f1_a89b_047c1617b14333.jpeg"/><Relationship Id="rId34" Type="http://schemas.openxmlformats.org/officeDocument/2006/relationships/image" Target="../media/52db905b_468b_11f0_a753_047c1617b143_0a6f39e8_310d_11f1_a89b_047c1617b14334.jpeg"/><Relationship Id="rId35" Type="http://schemas.openxmlformats.org/officeDocument/2006/relationships/image" Target="../media/c6a1720b_86a5_11e9_8101_003048fd731b_7017f105_a59b_11ee_a526_047c1617b14335.jpeg"/><Relationship Id="rId36" Type="http://schemas.openxmlformats.org/officeDocument/2006/relationships/image" Target="../media/c6a1720d_86a5_11e9_8101_003048fd731b_7017f106_a59b_11ee_a526_047c1617b14336.jpeg"/><Relationship Id="rId37" Type="http://schemas.openxmlformats.org/officeDocument/2006/relationships/image" Target="../media/c6a1720f_86a5_11e9_8101_003048fd731b_7017f107_a59b_11ee_a526_047c1617b14337.jpeg"/><Relationship Id="rId38" Type="http://schemas.openxmlformats.org/officeDocument/2006/relationships/image" Target="../media/8280a1b0_369d_11ea_810f_003048fd731b_7017f108_a59b_11ee_a526_047c1617b14338.jpeg"/><Relationship Id="rId39" Type="http://schemas.openxmlformats.org/officeDocument/2006/relationships/image" Target="../media/e54756f2_35e6_11ea_810f_003048fd731b_ac993d55_476f_11ea_810f_003048fd731b39.jpeg"/><Relationship Id="rId40" Type="http://schemas.openxmlformats.org/officeDocument/2006/relationships/image" Target="../media/1f13c40f_37d2_11ef_a5e9_047c1617b143_19e96868_793a_11f0_a79f_047c1617b14340.jpeg"/><Relationship Id="rId41" Type="http://schemas.openxmlformats.org/officeDocument/2006/relationships/image" Target="../media/14ba1472_ce2b_11f0_a80d_047c1617b143_b4b9bca1_d8cb_11f0_a81b_047c1617b14341.png"/><Relationship Id="rId42" Type="http://schemas.openxmlformats.org/officeDocument/2006/relationships/image" Target="../media/14ba1474_ce2b_11f0_a80d_047c1617b143_b4b9bca2_d8cb_11f0_a81b_047c1617b14342.png"/><Relationship Id="rId43" Type="http://schemas.openxmlformats.org/officeDocument/2006/relationships/image" Target="../media/14ba1476_ce2b_11f0_a80d_047c1617b143_b4b9bca3_d8cb_11f0_a81b_047c1617b14343.png"/><Relationship Id="rId44" Type="http://schemas.openxmlformats.org/officeDocument/2006/relationships/image" Target="../media/14ba1478_ce2b_11f0_a80d_047c1617b143_b4b9bca4_d8cb_11f0_a81b_047c1617b14344.png"/><Relationship Id="rId45" Type="http://schemas.openxmlformats.org/officeDocument/2006/relationships/image" Target="../media/f97c4db8_e161_11f0_a826_047c1617b143_0a6f3ab8_310d_11f1_a89b_047c1617b14345.jpeg"/><Relationship Id="rId46" Type="http://schemas.openxmlformats.org/officeDocument/2006/relationships/image" Target="../media/f97c4dba_e161_11f0_a826_047c1617b143_0a6f3aba_310d_11f1_a89b_047c1617b14346.jpeg"/><Relationship Id="rId47" Type="http://schemas.openxmlformats.org/officeDocument/2006/relationships/image" Target="../media/f97c4dbc_e161_11f0_a826_047c1617b143_0a6f3abc_310d_11f1_a89b_047c1617b14347.jpeg"/><Relationship Id="rId48" Type="http://schemas.openxmlformats.org/officeDocument/2006/relationships/image" Target="../media/f97c4dbe_e161_11f0_a826_047c1617b143_0a6f3abe_310d_11f1_a89b_047c1617b14348.jpeg"/><Relationship Id="rId49" Type="http://schemas.openxmlformats.org/officeDocument/2006/relationships/image" Target="../media/f97c4dc0_e161_11f0_a826_047c1617b143_0a6f3ac0_310d_11f1_a89b_047c1617b14349.jpeg"/><Relationship Id="rId50" Type="http://schemas.openxmlformats.org/officeDocument/2006/relationships/image" Target="../media/f97c4dc2_e161_11f0_a826_047c1617b143_0a6f3ac2_310d_11f1_a89b_047c1617b14350.jpeg"/><Relationship Id="rId51" Type="http://schemas.openxmlformats.org/officeDocument/2006/relationships/image" Target="../media/f97c4dc4_e161_11f0_a826_047c1617b143_0a6f3ac4_310d_11f1_a89b_047c1617b1435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J7*412.00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23</v>
      </c>
      <c r="H8" s="2" t="s">
        <v>24</v>
      </c>
      <c r="I8" s="1">
        <v>0</v>
      </c>
      <c r="J8" s="3" t="s">
        <v>18</v>
      </c>
      <c r="K8" s="2" t="str">
        <f>J8*542.00</f>
        <v>0</v>
      </c>
      <c r="L8" s="5"/>
    </row>
    <row r="9" spans="1:12" customHeight="1" ht="105" outlineLevel="5">
      <c r="A9" s="1"/>
      <c r="B9" s="1">
        <v>819860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8</v>
      </c>
      <c r="H9" s="2" t="s">
        <v>24</v>
      </c>
      <c r="I9" s="1">
        <v>0</v>
      </c>
      <c r="J9" s="3" t="s">
        <v>18</v>
      </c>
      <c r="K9" s="2" t="str">
        <f>J9*756.00</f>
        <v>0</v>
      </c>
      <c r="L9" s="5"/>
    </row>
    <row r="10" spans="1:12" customHeight="1" ht="105" outlineLevel="5">
      <c r="A10" s="1"/>
      <c r="B10" s="1">
        <v>819861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23</v>
      </c>
      <c r="H10" s="2" t="s">
        <v>37</v>
      </c>
      <c r="I10" s="1">
        <v>0</v>
      </c>
      <c r="J10" s="3" t="s">
        <v>18</v>
      </c>
      <c r="K10" s="2" t="str">
        <f>J10*989.00</f>
        <v>0</v>
      </c>
      <c r="L10" s="5"/>
    </row>
    <row r="11" spans="1:12" customHeight="1" ht="105" outlineLevel="5">
      <c r="A11" s="1"/>
      <c r="B11" s="1">
        <v>819862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23</v>
      </c>
      <c r="H11" s="2" t="s">
        <v>24</v>
      </c>
      <c r="I11" s="1">
        <v>0</v>
      </c>
      <c r="J11" s="3" t="s">
        <v>18</v>
      </c>
      <c r="K11" s="2" t="str">
        <f>J11*1613.00</f>
        <v>0</v>
      </c>
      <c r="L11" s="5"/>
    </row>
    <row r="12" spans="1:12" customHeight="1" ht="105" outlineLevel="5">
      <c r="A12" s="1"/>
      <c r="B12" s="1">
        <v>819863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 t="s">
        <v>46</v>
      </c>
      <c r="I12" s="1">
        <v>0</v>
      </c>
      <c r="J12" s="3" t="s">
        <v>18</v>
      </c>
      <c r="K12" s="2" t="str">
        <f>J12*1999.00</f>
        <v>0</v>
      </c>
      <c r="L12" s="5"/>
    </row>
    <row r="13" spans="1:12" customHeight="1" ht="105" outlineLevel="5">
      <c r="A13" s="1"/>
      <c r="B13" s="1">
        <v>819864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J13*2625.00</f>
        <v>0</v>
      </c>
      <c r="L13" s="5"/>
    </row>
    <row r="14" spans="1:12" customHeight="1" ht="105" outlineLevel="5">
      <c r="A14" s="1"/>
      <c r="B14" s="1">
        <v>889660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 t="s">
        <v>46</v>
      </c>
      <c r="I14" s="1">
        <v>0</v>
      </c>
      <c r="J14" s="3" t="s">
        <v>18</v>
      </c>
      <c r="K14" s="2" t="str">
        <f>J14*3405.00</f>
        <v>0</v>
      </c>
      <c r="L14" s="5"/>
    </row>
    <row r="15" spans="1:12" customHeight="1" ht="105" outlineLevel="5">
      <c r="A15" s="1"/>
      <c r="B15" s="1">
        <v>889661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 t="s">
        <v>46</v>
      </c>
      <c r="I15" s="1">
        <v>0</v>
      </c>
      <c r="J15" s="3" t="s">
        <v>18</v>
      </c>
      <c r="K15" s="2" t="str">
        <f>J15*3996.00</f>
        <v>0</v>
      </c>
      <c r="L15" s="5"/>
    </row>
    <row r="16" spans="1:12" customHeight="1" ht="105" outlineLevel="5">
      <c r="A16" s="1"/>
      <c r="B16" s="1">
        <v>959728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46</v>
      </c>
      <c r="H16" s="2" t="s">
        <v>46</v>
      </c>
      <c r="I16" s="1">
        <v>0</v>
      </c>
      <c r="J16" s="3" t="s">
        <v>18</v>
      </c>
      <c r="K16" s="2" t="str">
        <f>J16*325.00</f>
        <v>0</v>
      </c>
      <c r="L16" s="5"/>
    </row>
    <row r="17" spans="1:12" customHeight="1" ht="105" outlineLevel="5">
      <c r="A17" s="1"/>
      <c r="B17" s="1">
        <v>959729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46</v>
      </c>
      <c r="H17" s="2" t="s">
        <v>37</v>
      </c>
      <c r="I17" s="1">
        <v>0</v>
      </c>
      <c r="J17" s="3" t="s">
        <v>18</v>
      </c>
      <c r="K17" s="2" t="str">
        <f>J17*478.00</f>
        <v>0</v>
      </c>
      <c r="L17" s="5"/>
    </row>
    <row r="18" spans="1:12" customHeight="1" ht="105" outlineLevel="5">
      <c r="A18" s="1"/>
      <c r="B18" s="1">
        <v>959730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46</v>
      </c>
      <c r="H18" s="2" t="s">
        <v>37</v>
      </c>
      <c r="I18" s="1">
        <v>0</v>
      </c>
      <c r="J18" s="3" t="s">
        <v>18</v>
      </c>
      <c r="K18" s="2" t="str">
        <f>J18*613.00</f>
        <v>0</v>
      </c>
      <c r="L18" s="5"/>
    </row>
    <row r="19" spans="1:12" customHeight="1" ht="105" outlineLevel="5">
      <c r="A19" s="1"/>
      <c r="B19" s="1">
        <v>959731</v>
      </c>
      <c r="C19" s="1" t="s">
        <v>71</v>
      </c>
      <c r="D19" s="1" t="s">
        <v>72</v>
      </c>
      <c r="E19" s="2" t="s">
        <v>73</v>
      </c>
      <c r="F19" s="2" t="s">
        <v>74</v>
      </c>
      <c r="G19" s="2" t="s">
        <v>75</v>
      </c>
      <c r="H19" s="2" t="s">
        <v>46</v>
      </c>
      <c r="I19" s="1">
        <v>0</v>
      </c>
      <c r="J19" s="3" t="s">
        <v>18</v>
      </c>
      <c r="K19" s="2" t="str">
        <f>J19*952.00</f>
        <v>0</v>
      </c>
      <c r="L19" s="5"/>
    </row>
    <row r="20" spans="1:12" outlineLevel="3">
      <c r="A20" s="9" t="s">
        <v>76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829163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829164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46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829165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46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829166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J24*1137.78</f>
        <v>0</v>
      </c>
      <c r="L24" s="5"/>
    </row>
    <row r="25" spans="1:12" customHeight="1" ht="105" outlineLevel="5">
      <c r="A25" s="1"/>
      <c r="B25" s="1">
        <v>829352</v>
      </c>
      <c r="C25" s="1" t="s">
        <v>93</v>
      </c>
      <c r="D25" s="1" t="s">
        <v>94</v>
      </c>
      <c r="E25" s="2" t="s">
        <v>95</v>
      </c>
      <c r="F25" s="2" t="s">
        <v>80</v>
      </c>
      <c r="G25" s="2">
        <v>0</v>
      </c>
      <c r="H25" s="2">
        <v>0</v>
      </c>
      <c r="I25" s="1">
        <v>0</v>
      </c>
      <c r="J25" s="3" t="s">
        <v>18</v>
      </c>
      <c r="K25" s="2" t="str">
        <f>J25*346.92</f>
        <v>0</v>
      </c>
      <c r="L25" s="5"/>
    </row>
    <row r="26" spans="1:12" customHeight="1" ht="105" outlineLevel="5">
      <c r="A26" s="1"/>
      <c r="B26" s="1">
        <v>829353</v>
      </c>
      <c r="C26" s="1" t="s">
        <v>96</v>
      </c>
      <c r="D26" s="1" t="s">
        <v>97</v>
      </c>
      <c r="E26" s="2" t="s">
        <v>98</v>
      </c>
      <c r="F26" s="2" t="s">
        <v>84</v>
      </c>
      <c r="G26" s="2">
        <v>0</v>
      </c>
      <c r="H26" s="2">
        <v>0</v>
      </c>
      <c r="I26" s="1">
        <v>0</v>
      </c>
      <c r="J26" s="3" t="s">
        <v>18</v>
      </c>
      <c r="K26" s="2" t="str">
        <f>J26*540.96</f>
        <v>0</v>
      </c>
      <c r="L26" s="5"/>
    </row>
    <row r="27" spans="1:12" customHeight="1" ht="105" outlineLevel="5">
      <c r="A27" s="1"/>
      <c r="B27" s="1">
        <v>829354</v>
      </c>
      <c r="C27" s="1" t="s">
        <v>99</v>
      </c>
      <c r="D27" s="1" t="s">
        <v>100</v>
      </c>
      <c r="E27" s="2" t="s">
        <v>101</v>
      </c>
      <c r="F27" s="2" t="s">
        <v>88</v>
      </c>
      <c r="G27" s="2">
        <v>0</v>
      </c>
      <c r="H27" s="2">
        <v>0</v>
      </c>
      <c r="I27" s="1">
        <v>0</v>
      </c>
      <c r="J27" s="3" t="s">
        <v>18</v>
      </c>
      <c r="K27" s="2" t="str">
        <f>J27*685.02</f>
        <v>0</v>
      </c>
      <c r="L27" s="5"/>
    </row>
    <row r="28" spans="1:12" customHeight="1" ht="105" outlineLevel="5">
      <c r="A28" s="1"/>
      <c r="B28" s="1">
        <v>832286</v>
      </c>
      <c r="C28" s="1" t="s">
        <v>102</v>
      </c>
      <c r="D28" s="1" t="s">
        <v>103</v>
      </c>
      <c r="E28" s="2" t="s">
        <v>104</v>
      </c>
      <c r="F28" s="2" t="s">
        <v>105</v>
      </c>
      <c r="G28" s="2" t="s">
        <v>46</v>
      </c>
      <c r="H28" s="2">
        <v>0</v>
      </c>
      <c r="I28" s="1">
        <v>0</v>
      </c>
      <c r="J28" s="3" t="s">
        <v>18</v>
      </c>
      <c r="K28" s="2" t="str">
        <f>J28*424.83</f>
        <v>0</v>
      </c>
      <c r="L28" s="5"/>
    </row>
    <row r="29" spans="1:12" customHeight="1" ht="105" outlineLevel="5">
      <c r="A29" s="1"/>
      <c r="B29" s="1">
        <v>832287</v>
      </c>
      <c r="C29" s="1" t="s">
        <v>106</v>
      </c>
      <c r="D29" s="1" t="s">
        <v>107</v>
      </c>
      <c r="E29" s="2" t="s">
        <v>108</v>
      </c>
      <c r="F29" s="2" t="s">
        <v>105</v>
      </c>
      <c r="G29" s="2" t="s">
        <v>46</v>
      </c>
      <c r="H29" s="2">
        <v>0</v>
      </c>
      <c r="I29" s="1">
        <v>0</v>
      </c>
      <c r="J29" s="3" t="s">
        <v>18</v>
      </c>
      <c r="K29" s="2" t="str">
        <f>J29*424.83</f>
        <v>0</v>
      </c>
      <c r="L29" s="5"/>
    </row>
    <row r="30" spans="1:12" customHeight="1" ht="105" outlineLevel="5">
      <c r="A30" s="1"/>
      <c r="B30" s="1">
        <v>834521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23</v>
      </c>
      <c r="H30" s="2">
        <v>0</v>
      </c>
      <c r="I30" s="1">
        <v>0</v>
      </c>
      <c r="J30" s="3" t="s">
        <v>18</v>
      </c>
      <c r="K30" s="2" t="str">
        <f>J30*1303.89</f>
        <v>0</v>
      </c>
      <c r="L30" s="5"/>
    </row>
    <row r="31" spans="1:12" customHeight="1" ht="105" outlineLevel="5">
      <c r="A31" s="1"/>
      <c r="B31" s="1">
        <v>834522</v>
      </c>
      <c r="C31" s="1" t="s">
        <v>113</v>
      </c>
      <c r="D31" s="1" t="s">
        <v>114</v>
      </c>
      <c r="E31" s="2" t="s">
        <v>115</v>
      </c>
      <c r="F31" s="2" t="s">
        <v>116</v>
      </c>
      <c r="G31" s="2">
        <v>8</v>
      </c>
      <c r="H31" s="2">
        <v>0</v>
      </c>
      <c r="I31" s="1">
        <v>0</v>
      </c>
      <c r="J31" s="3" t="s">
        <v>18</v>
      </c>
      <c r="K31" s="2" t="str">
        <f>J31*1783.11</f>
        <v>0</v>
      </c>
      <c r="L31" s="5"/>
    </row>
    <row r="32" spans="1:12" customHeight="1" ht="105" outlineLevel="5">
      <c r="A32" s="1"/>
      <c r="B32" s="1">
        <v>955753</v>
      </c>
      <c r="C32" s="1" t="s">
        <v>117</v>
      </c>
      <c r="D32" s="1" t="s">
        <v>118</v>
      </c>
      <c r="E32" s="2" t="s">
        <v>119</v>
      </c>
      <c r="F32" s="2" t="s">
        <v>120</v>
      </c>
      <c r="G32" s="2">
        <v>0</v>
      </c>
      <c r="H32" s="2">
        <v>0</v>
      </c>
      <c r="I32" s="1">
        <v>0</v>
      </c>
      <c r="J32" s="3" t="s">
        <v>18</v>
      </c>
      <c r="K32" s="2" t="str">
        <f>J32*3350.13</f>
        <v>0</v>
      </c>
      <c r="L32" s="5"/>
    </row>
    <row r="33" spans="1:12" customHeight="1" ht="105" outlineLevel="5">
      <c r="A33" s="1"/>
      <c r="B33" s="1">
        <v>955754</v>
      </c>
      <c r="C33" s="1" t="s">
        <v>121</v>
      </c>
      <c r="D33" s="1" t="s">
        <v>122</v>
      </c>
      <c r="E33" s="2" t="s">
        <v>123</v>
      </c>
      <c r="F33" s="2" t="s">
        <v>124</v>
      </c>
      <c r="G33" s="2">
        <v>0</v>
      </c>
      <c r="H33" s="2">
        <v>0</v>
      </c>
      <c r="I33" s="1">
        <v>0</v>
      </c>
      <c r="J33" s="3" t="s">
        <v>18</v>
      </c>
      <c r="K33" s="2" t="str">
        <f>J33*3938.13</f>
        <v>0</v>
      </c>
      <c r="L33" s="5"/>
    </row>
    <row r="34" spans="1:12" outlineLevel="3">
      <c r="A34" s="9" t="s">
        <v>125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883421</v>
      </c>
      <c r="C35" s="1" t="s">
        <v>126</v>
      </c>
      <c r="D35" s="1"/>
      <c r="E35" s="2" t="s">
        <v>127</v>
      </c>
      <c r="F35" s="2" t="s">
        <v>128</v>
      </c>
      <c r="G35" s="2">
        <v>0</v>
      </c>
      <c r="H35" s="2">
        <v>0</v>
      </c>
      <c r="I35" s="1">
        <v>0</v>
      </c>
      <c r="J35" s="3" t="s">
        <v>18</v>
      </c>
      <c r="K35" s="2" t="str">
        <f>J35*278.00</f>
        <v>0</v>
      </c>
      <c r="L35" s="5"/>
    </row>
    <row r="36" spans="1:12" outlineLevel="5">
      <c r="A36" s="1"/>
      <c r="B36" s="1">
        <v>883422</v>
      </c>
      <c r="C36" s="1" t="s">
        <v>129</v>
      </c>
      <c r="D36" s="1"/>
      <c r="E36" s="2" t="s">
        <v>130</v>
      </c>
      <c r="F36" s="2" t="s">
        <v>131</v>
      </c>
      <c r="G36" s="2" t="s">
        <v>46</v>
      </c>
      <c r="H36" s="2">
        <v>0</v>
      </c>
      <c r="I36" s="1">
        <v>0</v>
      </c>
      <c r="J36" s="3" t="s">
        <v>18</v>
      </c>
      <c r="K36" s="2" t="str">
        <f>J36*350.00</f>
        <v>0</v>
      </c>
      <c r="L36" s="5"/>
    </row>
    <row r="37" spans="1:12" customHeight="1" ht="105" outlineLevel="5">
      <c r="A37" s="1"/>
      <c r="B37" s="1">
        <v>883423</v>
      </c>
      <c r="C37" s="1" t="s">
        <v>132</v>
      </c>
      <c r="D37" s="1"/>
      <c r="E37" s="2" t="s">
        <v>133</v>
      </c>
      <c r="F37" s="2" t="s">
        <v>134</v>
      </c>
      <c r="G37" s="2" t="s">
        <v>135</v>
      </c>
      <c r="H37" s="2">
        <v>0</v>
      </c>
      <c r="I37" s="1">
        <v>0</v>
      </c>
      <c r="J37" s="3" t="s">
        <v>18</v>
      </c>
      <c r="K37" s="2" t="str">
        <f>J37*466.00</f>
        <v>0</v>
      </c>
      <c r="L37" s="5"/>
    </row>
    <row r="38" spans="1:12" customHeight="1" ht="105" outlineLevel="5">
      <c r="A38" s="1"/>
      <c r="B38" s="1">
        <v>883424</v>
      </c>
      <c r="C38" s="1" t="s">
        <v>136</v>
      </c>
      <c r="D38" s="1"/>
      <c r="E38" s="2" t="s">
        <v>137</v>
      </c>
      <c r="F38" s="2" t="s">
        <v>138</v>
      </c>
      <c r="G38" s="2" t="s">
        <v>46</v>
      </c>
      <c r="H38" s="2">
        <v>0</v>
      </c>
      <c r="I38" s="1">
        <v>0</v>
      </c>
      <c r="J38" s="3" t="s">
        <v>18</v>
      </c>
      <c r="K38" s="2" t="str">
        <f>J38*586.00</f>
        <v>0</v>
      </c>
      <c r="L38" s="5"/>
    </row>
    <row r="39" spans="1:12" customHeight="1" ht="105" outlineLevel="5">
      <c r="A39" s="1"/>
      <c r="B39" s="1">
        <v>883425</v>
      </c>
      <c r="C39" s="1" t="s">
        <v>139</v>
      </c>
      <c r="D39" s="1"/>
      <c r="E39" s="2" t="s">
        <v>140</v>
      </c>
      <c r="F39" s="2" t="s">
        <v>141</v>
      </c>
      <c r="G39" s="2" t="s">
        <v>46</v>
      </c>
      <c r="H39" s="2">
        <v>0</v>
      </c>
      <c r="I39" s="1">
        <v>0</v>
      </c>
      <c r="J39" s="3" t="s">
        <v>18</v>
      </c>
      <c r="K39" s="2" t="str">
        <f>J39*886.00</f>
        <v>0</v>
      </c>
      <c r="L39" s="5"/>
    </row>
    <row r="40" spans="1:12" customHeight="1" ht="105" outlineLevel="5">
      <c r="A40" s="1"/>
      <c r="B40" s="1">
        <v>888604</v>
      </c>
      <c r="C40" s="1" t="s">
        <v>142</v>
      </c>
      <c r="D40" s="1"/>
      <c r="E40" s="2" t="s">
        <v>143</v>
      </c>
      <c r="F40" s="2" t="s">
        <v>144</v>
      </c>
      <c r="G40" s="2" t="s">
        <v>46</v>
      </c>
      <c r="H40" s="2">
        <v>0</v>
      </c>
      <c r="I40" s="1">
        <v>0</v>
      </c>
      <c r="J40" s="3" t="s">
        <v>18</v>
      </c>
      <c r="K40" s="2" t="str">
        <f>J40*390.00</f>
        <v>0</v>
      </c>
      <c r="L40" s="5"/>
    </row>
    <row r="41" spans="1:12" customHeight="1" ht="105" outlineLevel="5">
      <c r="A41" s="1"/>
      <c r="B41" s="1">
        <v>888605</v>
      </c>
      <c r="C41" s="1" t="s">
        <v>145</v>
      </c>
      <c r="D41" s="1"/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J41*490.00</f>
        <v>0</v>
      </c>
      <c r="L41" s="5"/>
    </row>
    <row r="42" spans="1:12" customHeight="1" ht="105" outlineLevel="5">
      <c r="A42" s="1"/>
      <c r="B42" s="1">
        <v>888606</v>
      </c>
      <c r="C42" s="1" t="s">
        <v>148</v>
      </c>
      <c r="D42" s="1"/>
      <c r="E42" s="2" t="s">
        <v>149</v>
      </c>
      <c r="F42" s="2" t="s">
        <v>150</v>
      </c>
      <c r="G42" s="2" t="s">
        <v>23</v>
      </c>
      <c r="H42" s="2">
        <v>0</v>
      </c>
      <c r="I42" s="1">
        <v>0</v>
      </c>
      <c r="J42" s="3" t="s">
        <v>18</v>
      </c>
      <c r="K42" s="2" t="str">
        <f>J42*590.00</f>
        <v>0</v>
      </c>
      <c r="L42" s="5"/>
    </row>
    <row r="43" spans="1:12" outlineLevel="2">
      <c r="A43" s="8" t="s">
        <v>151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outlineLevel="3">
      <c r="A44" s="9" t="s">
        <v>152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customHeight="1" ht="105" outlineLevel="5">
      <c r="A45" s="1"/>
      <c r="B45" s="1">
        <v>819854</v>
      </c>
      <c r="C45" s="1" t="s">
        <v>153</v>
      </c>
      <c r="D45" s="1" t="s">
        <v>154</v>
      </c>
      <c r="E45" s="2" t="s">
        <v>155</v>
      </c>
      <c r="F45" s="2" t="s">
        <v>156</v>
      </c>
      <c r="G45" s="2" t="s">
        <v>37</v>
      </c>
      <c r="H45" s="2">
        <v>0</v>
      </c>
      <c r="I45" s="1">
        <v>0</v>
      </c>
      <c r="J45" s="3" t="s">
        <v>18</v>
      </c>
      <c r="K45" s="2" t="str">
        <f>J45*152.88</f>
        <v>0</v>
      </c>
      <c r="L45" s="5"/>
    </row>
    <row r="46" spans="1:12" customHeight="1" ht="105" outlineLevel="5">
      <c r="A46" s="1"/>
      <c r="B46" s="1">
        <v>819855</v>
      </c>
      <c r="C46" s="1" t="s">
        <v>157</v>
      </c>
      <c r="D46" s="1" t="s">
        <v>158</v>
      </c>
      <c r="E46" s="2" t="s">
        <v>159</v>
      </c>
      <c r="F46" s="2" t="s">
        <v>160</v>
      </c>
      <c r="G46" s="2" t="s">
        <v>37</v>
      </c>
      <c r="H46" s="2">
        <v>0</v>
      </c>
      <c r="I46" s="1">
        <v>0</v>
      </c>
      <c r="J46" s="3" t="s">
        <v>18</v>
      </c>
      <c r="K46" s="2" t="str">
        <f>J46*229.32</f>
        <v>0</v>
      </c>
      <c r="L46" s="5"/>
    </row>
    <row r="47" spans="1:12" customHeight="1" ht="105" outlineLevel="5">
      <c r="A47" s="1"/>
      <c r="B47" s="1">
        <v>819856</v>
      </c>
      <c r="C47" s="1" t="s">
        <v>161</v>
      </c>
      <c r="D47" s="1" t="s">
        <v>162</v>
      </c>
      <c r="E47" s="2" t="s">
        <v>163</v>
      </c>
      <c r="F47" s="2" t="s">
        <v>164</v>
      </c>
      <c r="G47" s="2" t="s">
        <v>37</v>
      </c>
      <c r="H47" s="2">
        <v>0</v>
      </c>
      <c r="I47" s="1">
        <v>0</v>
      </c>
      <c r="J47" s="3" t="s">
        <v>18</v>
      </c>
      <c r="K47" s="2" t="str">
        <f>J47*349.86</f>
        <v>0</v>
      </c>
      <c r="L47" s="5"/>
    </row>
    <row r="48" spans="1:12" customHeight="1" ht="105" outlineLevel="5">
      <c r="A48" s="1"/>
      <c r="B48" s="1">
        <v>824563</v>
      </c>
      <c r="C48" s="1" t="s">
        <v>165</v>
      </c>
      <c r="D48" s="1" t="s">
        <v>166</v>
      </c>
      <c r="E48" s="2" t="s">
        <v>167</v>
      </c>
      <c r="F48" s="2" t="s">
        <v>168</v>
      </c>
      <c r="G48" s="2" t="s">
        <v>46</v>
      </c>
      <c r="H48" s="2">
        <v>0</v>
      </c>
      <c r="I48" s="1">
        <v>0</v>
      </c>
      <c r="J48" s="3" t="s">
        <v>18</v>
      </c>
      <c r="K48" s="2" t="str">
        <f>J48*502.74</f>
        <v>0</v>
      </c>
      <c r="L48" s="5"/>
    </row>
    <row r="49" spans="1:12" customHeight="1" ht="105" outlineLevel="5">
      <c r="A49" s="1"/>
      <c r="B49" s="1">
        <v>824562</v>
      </c>
      <c r="C49" s="1" t="s">
        <v>169</v>
      </c>
      <c r="D49" s="1" t="s">
        <v>170</v>
      </c>
      <c r="E49" s="2" t="s">
        <v>171</v>
      </c>
      <c r="F49" s="2" t="s">
        <v>172</v>
      </c>
      <c r="G49" s="2" t="s">
        <v>75</v>
      </c>
      <c r="H49" s="2">
        <v>0</v>
      </c>
      <c r="I49" s="1">
        <v>0</v>
      </c>
      <c r="J49" s="3" t="s">
        <v>18</v>
      </c>
      <c r="K49" s="2" t="str">
        <f>J49*196.98</f>
        <v>0</v>
      </c>
      <c r="L49" s="5"/>
    </row>
    <row r="50" spans="1:12" customHeight="1" ht="105" outlineLevel="5">
      <c r="A50" s="1"/>
      <c r="B50" s="1">
        <v>884662</v>
      </c>
      <c r="C50" s="1" t="s">
        <v>173</v>
      </c>
      <c r="D50" s="1" t="s">
        <v>174</v>
      </c>
      <c r="E50" s="2" t="s">
        <v>175</v>
      </c>
      <c r="F50" s="2" t="s">
        <v>176</v>
      </c>
      <c r="G50" s="2" t="s">
        <v>24</v>
      </c>
      <c r="H50" s="2">
        <v>0</v>
      </c>
      <c r="I50" s="1">
        <v>0</v>
      </c>
      <c r="J50" s="3" t="s">
        <v>18</v>
      </c>
      <c r="K50" s="2" t="str">
        <f>J50*317.52</f>
        <v>0</v>
      </c>
      <c r="L50" s="5"/>
    </row>
    <row r="51" spans="1:12" outlineLevel="3">
      <c r="A51" s="9" t="s">
        <v>177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customHeight="1" ht="105" outlineLevel="5">
      <c r="A52" s="1"/>
      <c r="B52" s="1">
        <v>954245</v>
      </c>
      <c r="C52" s="1" t="s">
        <v>178</v>
      </c>
      <c r="D52" s="1" t="s">
        <v>179</v>
      </c>
      <c r="E52" s="2" t="s">
        <v>180</v>
      </c>
      <c r="F52" s="2" t="s">
        <v>181</v>
      </c>
      <c r="G52" s="2">
        <v>0</v>
      </c>
      <c r="H52" s="2">
        <v>0</v>
      </c>
      <c r="I52" s="1">
        <v>0</v>
      </c>
      <c r="J52" s="3" t="s">
        <v>18</v>
      </c>
      <c r="K52" s="2" t="str">
        <f>J52*246.17</f>
        <v>0</v>
      </c>
      <c r="L52" s="5"/>
    </row>
    <row r="53" spans="1:12" customHeight="1" ht="105" outlineLevel="5">
      <c r="A53" s="1"/>
      <c r="B53" s="1">
        <v>954246</v>
      </c>
      <c r="C53" s="1" t="s">
        <v>182</v>
      </c>
      <c r="D53" s="1" t="s">
        <v>183</v>
      </c>
      <c r="E53" s="2" t="s">
        <v>184</v>
      </c>
      <c r="F53" s="2" t="s">
        <v>185</v>
      </c>
      <c r="G53" s="2">
        <v>0</v>
      </c>
      <c r="H53" s="2">
        <v>0</v>
      </c>
      <c r="I53" s="1">
        <v>0</v>
      </c>
      <c r="J53" s="3" t="s">
        <v>18</v>
      </c>
      <c r="K53" s="2" t="str">
        <f>J53*383.05</f>
        <v>0</v>
      </c>
      <c r="L53" s="5"/>
    </row>
    <row r="54" spans="1:12" customHeight="1" ht="105" outlineLevel="5">
      <c r="A54" s="1"/>
      <c r="B54" s="1">
        <v>954247</v>
      </c>
      <c r="C54" s="1" t="s">
        <v>186</v>
      </c>
      <c r="D54" s="1" t="s">
        <v>187</v>
      </c>
      <c r="E54" s="2" t="s">
        <v>188</v>
      </c>
      <c r="F54" s="2" t="s">
        <v>189</v>
      </c>
      <c r="G54" s="2">
        <v>0</v>
      </c>
      <c r="H54" s="2">
        <v>0</v>
      </c>
      <c r="I54" s="1">
        <v>0</v>
      </c>
      <c r="J54" s="3" t="s">
        <v>18</v>
      </c>
      <c r="K54" s="2" t="str">
        <f>J54*500.07</f>
        <v>0</v>
      </c>
      <c r="L54" s="5"/>
    </row>
    <row r="55" spans="1:12" customHeight="1" ht="105" outlineLevel="5">
      <c r="A55" s="1"/>
      <c r="B55" s="1">
        <v>954248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0</v>
      </c>
      <c r="H55" s="2">
        <v>0</v>
      </c>
      <c r="I55" s="1">
        <v>0</v>
      </c>
      <c r="J55" s="3" t="s">
        <v>18</v>
      </c>
      <c r="K55" s="2" t="str">
        <f>J55*673.38</f>
        <v>0</v>
      </c>
      <c r="L55" s="5"/>
    </row>
    <row r="56" spans="1:12" outlineLevel="3">
      <c r="A56" s="9" t="s">
        <v>194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5"/>
    </row>
    <row r="57" spans="1:12" customHeight="1" ht="105" outlineLevel="5">
      <c r="A57" s="1"/>
      <c r="B57" s="1">
        <v>954332</v>
      </c>
      <c r="C57" s="1" t="s">
        <v>195</v>
      </c>
      <c r="D57" s="1"/>
      <c r="E57" s="2" t="s">
        <v>196</v>
      </c>
      <c r="F57" s="2" t="s">
        <v>197</v>
      </c>
      <c r="G57" s="2">
        <v>0</v>
      </c>
      <c r="H57" s="2">
        <v>0</v>
      </c>
      <c r="I57" s="1">
        <v>0</v>
      </c>
      <c r="J57" s="3" t="s">
        <v>18</v>
      </c>
      <c r="K57" s="2" t="str">
        <f>J57*222.00</f>
        <v>0</v>
      </c>
      <c r="L57" s="5"/>
    </row>
    <row r="58" spans="1:12" customHeight="1" ht="105" outlineLevel="5">
      <c r="A58" s="1"/>
      <c r="B58" s="1">
        <v>954333</v>
      </c>
      <c r="C58" s="1" t="s">
        <v>198</v>
      </c>
      <c r="D58" s="1"/>
      <c r="E58" s="2" t="s">
        <v>199</v>
      </c>
      <c r="F58" s="2" t="s">
        <v>200</v>
      </c>
      <c r="G58" s="2" t="s">
        <v>46</v>
      </c>
      <c r="H58" s="2">
        <v>0</v>
      </c>
      <c r="I58" s="1">
        <v>0</v>
      </c>
      <c r="J58" s="3" t="s">
        <v>18</v>
      </c>
      <c r="K58" s="2" t="str">
        <f>J58*299.70</f>
        <v>0</v>
      </c>
      <c r="L58" s="5"/>
    </row>
    <row r="59" spans="1:12" customHeight="1" ht="105" outlineLevel="5">
      <c r="A59" s="1"/>
      <c r="B59" s="1">
        <v>954334</v>
      </c>
      <c r="C59" s="1" t="s">
        <v>201</v>
      </c>
      <c r="D59" s="1"/>
      <c r="E59" s="2" t="s">
        <v>202</v>
      </c>
      <c r="F59" s="2" t="s">
        <v>203</v>
      </c>
      <c r="G59" s="2" t="s">
        <v>75</v>
      </c>
      <c r="H59" s="2">
        <v>0</v>
      </c>
      <c r="I59" s="1">
        <v>0</v>
      </c>
      <c r="J59" s="3" t="s">
        <v>18</v>
      </c>
      <c r="K59" s="2" t="str">
        <f>J59*388.50</f>
        <v>0</v>
      </c>
      <c r="L59" s="5"/>
    </row>
    <row r="60" spans="1:12" customHeight="1" ht="105" outlineLevel="5">
      <c r="A60" s="1"/>
      <c r="B60" s="1">
        <v>954335</v>
      </c>
      <c r="C60" s="1" t="s">
        <v>204</v>
      </c>
      <c r="D60" s="1"/>
      <c r="E60" s="2" t="s">
        <v>205</v>
      </c>
      <c r="F60" s="2" t="s">
        <v>206</v>
      </c>
      <c r="G60" s="2">
        <v>0</v>
      </c>
      <c r="H60" s="2">
        <v>0</v>
      </c>
      <c r="I60" s="1">
        <v>0</v>
      </c>
      <c r="J60" s="3" t="s">
        <v>18</v>
      </c>
      <c r="K60" s="2" t="str">
        <f>J60*555.00</f>
        <v>0</v>
      </c>
      <c r="L60" s="5"/>
    </row>
    <row r="61" spans="1:12" customHeight="1" ht="105" outlineLevel="5">
      <c r="A61" s="1"/>
      <c r="B61" s="1">
        <v>954336</v>
      </c>
      <c r="C61" s="1" t="s">
        <v>207</v>
      </c>
      <c r="D61" s="1"/>
      <c r="E61" s="2" t="s">
        <v>208</v>
      </c>
      <c r="F61" s="2" t="s">
        <v>209</v>
      </c>
      <c r="G61" s="2">
        <v>0</v>
      </c>
      <c r="H61" s="2">
        <v>0</v>
      </c>
      <c r="I61" s="1">
        <v>0</v>
      </c>
      <c r="J61" s="3" t="s">
        <v>18</v>
      </c>
      <c r="K61" s="2" t="str">
        <f>J61*387.61</f>
        <v>0</v>
      </c>
      <c r="L61" s="5"/>
    </row>
    <row r="62" spans="1:12" customHeight="1" ht="105" outlineLevel="5">
      <c r="A62" s="1"/>
      <c r="B62" s="1">
        <v>954337</v>
      </c>
      <c r="C62" s="1" t="s">
        <v>210</v>
      </c>
      <c r="D62" s="1"/>
      <c r="E62" s="2" t="s">
        <v>211</v>
      </c>
      <c r="F62" s="2" t="s">
        <v>212</v>
      </c>
      <c r="G62" s="2">
        <v>0</v>
      </c>
      <c r="H62" s="2">
        <v>0</v>
      </c>
      <c r="I62" s="1">
        <v>0</v>
      </c>
      <c r="J62" s="3" t="s">
        <v>18</v>
      </c>
      <c r="K62" s="2" t="str">
        <f>J62*582.75</f>
        <v>0</v>
      </c>
      <c r="L62" s="5"/>
    </row>
    <row r="63" spans="1:12" customHeight="1" ht="105" outlineLevel="5">
      <c r="A63" s="1"/>
      <c r="B63" s="1">
        <v>954338</v>
      </c>
      <c r="C63" s="1" t="s">
        <v>213</v>
      </c>
      <c r="D63" s="1"/>
      <c r="E63" s="2" t="s">
        <v>214</v>
      </c>
      <c r="F63" s="2" t="s">
        <v>215</v>
      </c>
      <c r="G63" s="2">
        <v>0</v>
      </c>
      <c r="H63" s="2">
        <v>0</v>
      </c>
      <c r="I63" s="1">
        <v>0</v>
      </c>
      <c r="J63" s="3" t="s">
        <v>18</v>
      </c>
      <c r="K63" s="2" t="str">
        <f>J63*635.25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  <mergeCell ref="A5:K5"/>
    <mergeCell ref="A20:K20"/>
    <mergeCell ref="A34:K34"/>
    <mergeCell ref="A44:K44"/>
    <mergeCell ref="A51:K51"/>
    <mergeCell ref="A56:K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2026-07-12T09:08:06+03:00</dcterms:created>
  <dcterms:modified xsi:type="dcterms:W3CDTF">2026-07-12T09:08:06+03:00</dcterms:modified>
  <dc:title>Untitled Spreadsheet</dc:title>
  <dc:description/>
  <dc:subject/>
  <cp:keywords/>
  <cp:category/>
</cp:coreProperties>
</file>