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<sst xmlns="http://schemas.openxmlformats.org/spreadsheetml/2006/main" uniqueCount="234">
  <si>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</si>
  <si>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</si>
  <si>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</si>
  <si>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</si>
  <si>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</si>
  <si>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</si>
  <si>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</si>
  <si>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</si>
  <si>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</si>
  <si>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</si>
  <si>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</si>
  <si>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</si>
  <si>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Шланги для душа</t>
  </si>
  <si>
    <t>Шланги для душа GLAUF</t>
  </si>
  <si>
    <t>SMS-180299</t>
  </si>
  <si>
    <t>URG-1103 I*I 150cm</t>
  </si>
  <si>
    <t>Шланг G.Lauf для душа 1/2 (Imp)* 1/2 (Imp) 150 см URG-1103 (50 шт)</t>
  </si>
  <si>
    <t>217.95 руб.</t>
  </si>
  <si>
    <t>&gt;100</t>
  </si>
  <si>
    <t>шт</t>
  </si>
  <si>
    <t>SMS-180300</t>
  </si>
  <si>
    <t>URG-1103 I*R 150cm</t>
  </si>
  <si>
    <t>Шланг G.Lauf для душа Rus*Imp 150 см URG-1103</t>
  </si>
  <si>
    <t>&gt;10</t>
  </si>
  <si>
    <t>SMS-180302</t>
  </si>
  <si>
    <t>URG-1205 I*I 150cm</t>
  </si>
  <si>
    <t>Шланг G.Lauf для душа Imp*Imp 150 см двухслойный URG-1205</t>
  </si>
  <si>
    <t>346.59 руб.</t>
  </si>
  <si>
    <t>SMS-180303</t>
  </si>
  <si>
    <t>URG-1205 I*R 150cm</t>
  </si>
  <si>
    <t>Шланг G.Lauf для душа Rus*Imp 150 см двухслойный URG-1205</t>
  </si>
  <si>
    <t>&gt;25</t>
  </si>
  <si>
    <t>SMS-180305</t>
  </si>
  <si>
    <t>URG-1207 I*I 150cm</t>
  </si>
  <si>
    <t>Шланг G.Lauf для душа Imp*Imp 150 см блистер. упак. URG-1207</t>
  </si>
  <si>
    <t>SMS-180306</t>
  </si>
  <si>
    <t>URG-1207 I*I 175cm</t>
  </si>
  <si>
    <t>Шланг G.Lauf для душа Imp*Imp 175 см блистер. упак. URG-1207</t>
  </si>
  <si>
    <t>366.27 руб.</t>
  </si>
  <si>
    <t>&gt;50</t>
  </si>
  <si>
    <t>SMS-180307</t>
  </si>
  <si>
    <t>URG-1207 I*I 200cm</t>
  </si>
  <si>
    <t>Шланг G.Lauf для душа Imp*Imp 200 см блистер. упак. URG-1207</t>
  </si>
  <si>
    <t>426.81 руб.</t>
  </si>
  <si>
    <t>SMS-180308</t>
  </si>
  <si>
    <t>URG-1209 I*I 150cm</t>
  </si>
  <si>
    <t>Шланг G.Lauf для душа Imp*Imp 150 см URG-1209 антитвист, усиленный 12 бар</t>
  </si>
  <si>
    <t>494.92 руб.</t>
  </si>
  <si>
    <t>SMS-180309</t>
  </si>
  <si>
    <t>URG-1210 I*I 150cm</t>
  </si>
  <si>
    <t>Шланг G.Lauf для душа Imp*Imp 150 см URG-1210, усиленный 12 бар</t>
  </si>
  <si>
    <t>475.24 руб.</t>
  </si>
  <si>
    <t>SMS-180310</t>
  </si>
  <si>
    <t>URG-1211 I*I 150cm</t>
  </si>
  <si>
    <t>Шланг G.Lauf для душа Imp*Imp 150 см URG-1211, усил. 12 бар, нейлоновый с металлиз. оплеткой (40шт)</t>
  </si>
  <si>
    <t>460.11 руб.</t>
  </si>
  <si>
    <t>SMS-180311</t>
  </si>
  <si>
    <t>URG-1306 I*I 150cm</t>
  </si>
  <si>
    <t>Шланг G.Lauf для душа Imp*Imp люкс 150 см URG-1306, антитвист, усиленный 12 бар</t>
  </si>
  <si>
    <t>611.46 руб.</t>
  </si>
  <si>
    <t>SMS-180312</t>
  </si>
  <si>
    <t>URG-1308 I*I 150cm</t>
  </si>
  <si>
    <t>Шланг G.Lauf для душа Imp*Imp 150 см люкс блистер. упак. URG-1308</t>
  </si>
  <si>
    <t>632.65 руб.</t>
  </si>
  <si>
    <t>SMS-180313</t>
  </si>
  <si>
    <t>URG-1308 I*I 175cm</t>
  </si>
  <si>
    <t>Шланг G.Lauf для душа Imp*Imp 175 см люкс блистер. упак. URG-1308</t>
  </si>
  <si>
    <t>641.73 руб.</t>
  </si>
  <si>
    <t>SMS-180314</t>
  </si>
  <si>
    <t>URG-1308 I*I 200cm</t>
  </si>
  <si>
    <t>Шланг G.Lauf для душа Imp*Imp 200 см люкс блистер. упак. URG-1308, антитвист, усиленный 12 бар</t>
  </si>
  <si>
    <t>682.59 руб.</t>
  </si>
  <si>
    <t>SMS-180315</t>
  </si>
  <si>
    <t>URG-1312 I*I 150cm</t>
  </si>
  <si>
    <t>Шланг G.Lauf для душа Imp*Imp 150 см URG-1312, антитвист, усиленный 12 бар</t>
  </si>
  <si>
    <t>693.19 руб.</t>
  </si>
  <si>
    <t>SMS-180316</t>
  </si>
  <si>
    <t>URG-1313 I*I 150cm</t>
  </si>
  <si>
    <t>Шланг G.Lauf для душа Imp*Imp 150 см URG-1313, антитвист, усиленный 12 бар</t>
  </si>
  <si>
    <t>774.92 руб.</t>
  </si>
  <si>
    <t>SMS-180317</t>
  </si>
  <si>
    <t>URG-1314 I*I 150cm</t>
  </si>
  <si>
    <t>Шланг G.Lauf для душа Imp*Imp 150 см URG-1314, антитвист, усиленный 12 бар, ПВХ серебро</t>
  </si>
  <si>
    <t>570.59 руб.</t>
  </si>
  <si>
    <t>SMS-180318</t>
  </si>
  <si>
    <t>URG-1315 I*I 150cm</t>
  </si>
  <si>
    <t>Термоиндикаторный ПВХ шланг G.Lauf для душа Imp*Imp 150 см URG-1315, антитвист, усиленный 12 бар</t>
  </si>
  <si>
    <t>743.13 руб.</t>
  </si>
  <si>
    <t>SMS-180417</t>
  </si>
  <si>
    <t>SRG-003 I*I 150cm</t>
  </si>
  <si>
    <t>Шланг для душа Solone 1/2 (Imp)* 1/2 (Imp) 150 см SRG-003</t>
  </si>
  <si>
    <t>180.11 руб.</t>
  </si>
  <si>
    <t>Шланги для душа VIEIR</t>
  </si>
  <si>
    <t>SMS-320015</t>
  </si>
  <si>
    <t>VR21150</t>
  </si>
  <si>
    <t>Шланг для душа 1/2x1/2 силиконовый метализированный 150см упак. блистер (50шт)</t>
  </si>
  <si>
    <t>327.25 руб.</t>
  </si>
  <si>
    <t>SMS-320016</t>
  </si>
  <si>
    <t>VR21175</t>
  </si>
  <si>
    <t>Шланг для душа 1/2x1/2 силиконовый метализированный 175см упак. блистер (50шт)</t>
  </si>
  <si>
    <t>351.05 руб.</t>
  </si>
  <si>
    <t>SMS-320017</t>
  </si>
  <si>
    <t>VR21200</t>
  </si>
  <si>
    <t>Шланг для душа 1/2x1/2 силиконовый метализированный 200см упак. блистер (50шт)</t>
  </si>
  <si>
    <t>377.83 руб.</t>
  </si>
  <si>
    <t>SMS-320018</t>
  </si>
  <si>
    <t>VR22150</t>
  </si>
  <si>
    <t>Шланг для душа 1/2x1/2 метал НЕРЖ  РАСТЯГИВАЮЩИЙСЯ ВРАЩАЮЩИЙСЯ 150см упак. блистер (50шт)</t>
  </si>
  <si>
    <t>278.16 руб.</t>
  </si>
  <si>
    <t>SMS-320019</t>
  </si>
  <si>
    <t>VR22175</t>
  </si>
  <si>
    <t>Шланг для душа 1/2x1/2 метал НЕРЖ  РАСТЯГИВАЮЩИЙСЯ ВРАЩАЮЩИЙСЯ 175см упак. блистер (50шт)</t>
  </si>
  <si>
    <t>300.48 руб.</t>
  </si>
  <si>
    <t>SMS-320020</t>
  </si>
  <si>
    <t>VR22200</t>
  </si>
  <si>
    <t>Шланг для душа 1/2x1/2 метал НЕРЖ  РАСТЯГИВАЮЩИЙСЯ ВРАЩАЮЩИЙСЯ  200см упак. блистер (50шт)</t>
  </si>
  <si>
    <t>322.79 руб.</t>
  </si>
  <si>
    <t>SMS-320021</t>
  </si>
  <si>
    <t>VR23150</t>
  </si>
  <si>
    <t>Шланг для душа 1/2x1/2 метал НЕРЖ  РАСТЯГИВАЮЩИЙСЯ 150см упак. блистер (50шт)</t>
  </si>
  <si>
    <t>249.90 руб.</t>
  </si>
  <si>
    <t>SMS-320022</t>
  </si>
  <si>
    <t>VR23175</t>
  </si>
  <si>
    <t>Шланг для душа 1/2x1/2 метал НЕРЖ  РАСТЯГИВАЮЩИЙСЯ 175см упак. блистер (50шт)</t>
  </si>
  <si>
    <t>269.24 руб.</t>
  </si>
  <si>
    <t>SMS-320023</t>
  </si>
  <si>
    <t>VR23200</t>
  </si>
  <si>
    <t>Шланг для душа 1/2x1/2 метал НЕРЖ  РАСТЯГИВАЮЩИЙСЯ 200см упак. блистер (50шт)</t>
  </si>
  <si>
    <t>297.50 руб.</t>
  </si>
  <si>
    <t>SMS-320024</t>
  </si>
  <si>
    <t>VR24150</t>
  </si>
  <si>
    <t>Шланг для душа 1/2х1/2 металлический LUX 150см упак. блистер (1/50шт)</t>
  </si>
  <si>
    <t>415.01 руб.</t>
  </si>
  <si>
    <t>SMS-320025</t>
  </si>
  <si>
    <t>VR24175</t>
  </si>
  <si>
    <t>Шланг для душа 1/2х1/2 металлический LUX 175см упак. блистер (1/50шт)</t>
  </si>
  <si>
    <t>444.76 руб.</t>
  </si>
  <si>
    <t>SMS-320026</t>
  </si>
  <si>
    <t>VR24200</t>
  </si>
  <si>
    <t>Шланг для душа 1/2х1/2 металлический LUX 200см упак. блистер (1/50шт)</t>
  </si>
  <si>
    <t>467.08 руб.</t>
  </si>
  <si>
    <t>SMS-320027</t>
  </si>
  <si>
    <t>VR25150</t>
  </si>
  <si>
    <t>Шланг для душа 1/2х1/2 силиконовый серебро LUX 150см упак. блистер (1/50шт)</t>
  </si>
  <si>
    <t>437.33 руб.</t>
  </si>
  <si>
    <t>SMS-320028</t>
  </si>
  <si>
    <t>VR25175</t>
  </si>
  <si>
    <t>Шланг для душа 1/2х1/2 силиконовый серебро LUX 175см упак. блистер (1/50шт)</t>
  </si>
  <si>
    <t>462.61 руб.</t>
  </si>
  <si>
    <t>SMS-320029</t>
  </si>
  <si>
    <t>VR25200</t>
  </si>
  <si>
    <t>Шланг для душа 1/2х1/2 силиконовый серебро LUX 200см упак. блистер (1/50шт)</t>
  </si>
  <si>
    <t>486.41 руб.</t>
  </si>
  <si>
    <t>SMS-320030</t>
  </si>
  <si>
    <t>VR26150</t>
  </si>
  <si>
    <t>Шланг для душа 1/2х1/2 усиленный в мелкой металлической оплетке 150см упак. блистер (1/50шт)</t>
  </si>
  <si>
    <t>395.68 руб.</t>
  </si>
  <si>
    <t>SMS-320031</t>
  </si>
  <si>
    <t>VR26175</t>
  </si>
  <si>
    <t>Шланг для душа 1/2х1/2 усиленный в мелкой металлической оплетке 175см упак. блистер (1/50шт)</t>
  </si>
  <si>
    <t>428.40 руб.</t>
  </si>
  <si>
    <t>SMS-320032</t>
  </si>
  <si>
    <t>VR26200</t>
  </si>
  <si>
    <t>Шланг для душа 1/2х1/2 усиленный в мелкой металлической оплетке 200см упак. блистер (1/50шт)</t>
  </si>
  <si>
    <t>458.15 руб.</t>
  </si>
  <si>
    <t>SMS-320033</t>
  </si>
  <si>
    <t>40150F</t>
  </si>
  <si>
    <t>Шланг для джакузи 1/2х3/8 металлический 150см упак. блистер (1/50шт)</t>
  </si>
  <si>
    <t>453.69 руб.</t>
  </si>
  <si>
    <t>SMS-320034</t>
  </si>
  <si>
    <t>40150M</t>
  </si>
  <si>
    <t>Шланг для выдвижной лейки металлический 150см упак. блистер (50шт)</t>
  </si>
  <si>
    <t>394.19 руб.</t>
  </si>
  <si>
    <t>SMS-320050</t>
  </si>
  <si>
    <t>VR31150</t>
  </si>
  <si>
    <t>Шланг для душа 150см 4-х слойная трубка ПВХ, 5 хлопковых нитей (50шт)</t>
  </si>
  <si>
    <t>303.45 руб.</t>
  </si>
  <si>
    <t>SMS-320051</t>
  </si>
  <si>
    <t>VR31175</t>
  </si>
  <si>
    <t>Шланг для душа 175см 4-х слойная трубка ПВХ, 5 хлопковых нитей (50шт)</t>
  </si>
  <si>
    <t>321.30 руб.</t>
  </si>
  <si>
    <t>SMS-320052</t>
  </si>
  <si>
    <t>VR31200</t>
  </si>
  <si>
    <t>Шланг для душа 200см 4-х слойная трубка ПВХ, 5 хлопковых нитей (50шт)</t>
  </si>
  <si>
    <t>345.10 руб.</t>
  </si>
  <si>
    <t>SMS-320053</t>
  </si>
  <si>
    <t>VR32150</t>
  </si>
  <si>
    <t>Шланг для душа 150см 4-х слойная трубка ПВХ, 8 нитей из полиэстера (50шт)</t>
  </si>
  <si>
    <t>316.84 руб.</t>
  </si>
  <si>
    <t>SMS-320054</t>
  </si>
  <si>
    <t>VR32175</t>
  </si>
  <si>
    <t>Шланг для душа 175см 4-х слойная трубка ПВХ, 8 нитей из полиэстера (50шт)</t>
  </si>
  <si>
    <t>343.61 руб.</t>
  </si>
  <si>
    <t>SMS-320055</t>
  </si>
  <si>
    <t>VR32200</t>
  </si>
  <si>
    <t>Шланг для душа 200см 4-х слойная трубка ПВХ, 8 нитей из полиэстера (50шт)</t>
  </si>
  <si>
    <t>370.39 руб.</t>
  </si>
  <si>
    <t>SMS-320056</t>
  </si>
  <si>
    <t>VR33150</t>
  </si>
  <si>
    <t>Шланг для душа металлический арт.33150 (150см) (50шт)</t>
  </si>
  <si>
    <t>127.93 руб.</t>
  </si>
  <si>
    <t>SMS-320057</t>
  </si>
  <si>
    <t>VR33175</t>
  </si>
  <si>
    <t>Шланг для душа металлический арт.33175 (175см)  (50шт)</t>
  </si>
  <si>
    <t>138.34 руб.</t>
  </si>
  <si>
    <t>SMS-320058</t>
  </si>
  <si>
    <t>VR33200</t>
  </si>
  <si>
    <t>Шланг для душа металлический арт.33200 (200см) (50шт)</t>
  </si>
  <si>
    <t>148.75 руб.</t>
  </si>
  <si>
    <t>SMS-320059</t>
  </si>
  <si>
    <t>VR34150</t>
  </si>
  <si>
    <t>Шланг для душа металлический растягивающийся + антитвист арт.34150 (150см) (50шт)</t>
  </si>
  <si>
    <t>288.58 руб.</t>
  </si>
  <si>
    <t>SMS-320060</t>
  </si>
  <si>
    <t>VR34175</t>
  </si>
  <si>
    <t>Шланг для душа металлический растягивающийся + антитвист арт.34175 (175см)  (50шт)</t>
  </si>
  <si>
    <t>307.91 руб.</t>
  </si>
  <si>
    <t>SMS-320061</t>
  </si>
  <si>
    <t>VR34200</t>
  </si>
  <si>
    <t>Шланг для душа металлический растягивающийся + антитвист арт.34200 (200см) (50шт)</t>
  </si>
  <si>
    <t>Шланги для душа РАЗНЫЕ</t>
  </si>
  <si>
    <t>OTM-110058</t>
  </si>
  <si>
    <t>Шланг для душа 1/2 металлический имп-имп ЭКОНОМ (150см) (100шт)</t>
  </si>
  <si>
    <t>107.73 руб.</t>
  </si>
  <si>
    <t>SCH-100142</t>
  </si>
  <si>
    <t>Шланг для душа виниловый 150 см белый (упак.30)</t>
  </si>
  <si>
    <t>278.30 руб.</t>
  </si>
  <si>
    <t>SCH-100143</t>
  </si>
  <si>
    <t>Шланг для душа виниловый 150 см серый (упак.30)</t>
  </si>
  <si>
    <t>SCH-100144</t>
  </si>
  <si>
    <t>Шланг для душа виниловый 150 см черный матовый (упак.30)</t>
  </si>
  <si>
    <t>SMS-320001</t>
  </si>
  <si>
    <t>переходник метрич. 1/2" вн - 22*1,5 имп/рус</t>
  </si>
  <si>
    <t>183.43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</si>
</sst>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805434_a8d2_11ea_8135_003048fd731b_a73d6beb_3fbb_11ef_a5f3_047c1617b1431.jpeg"/><Relationship Id="rId2" Type="http://schemas.openxmlformats.org/officeDocument/2006/relationships/image" Target="../media/65805436_a8d2_11ea_8135_003048fd731b_a73d6bed_3fbb_11ef_a5f3_047c1617b1432.jpeg"/><Relationship Id="rId3" Type="http://schemas.openxmlformats.org/officeDocument/2006/relationships/image" Target="../media/6580543a_a8d2_11ea_8135_003048fd731b_00bb7b60_a8d8_11ea_8135_003048fd731b3.jpeg"/><Relationship Id="rId4" Type="http://schemas.openxmlformats.org/officeDocument/2006/relationships/image" Target="../media/6580543c_a8d2_11ea_8135_003048fd731b_00bb7b61_a8d8_11ea_8135_003048fd731b4.jpeg"/><Relationship Id="rId5" Type="http://schemas.openxmlformats.org/officeDocument/2006/relationships/image" Target="../media/65805440_a8d2_11ea_8135_003048fd731b_00bb7b63_a8d8_11ea_8135_003048fd731b5.jpeg"/><Relationship Id="rId6" Type="http://schemas.openxmlformats.org/officeDocument/2006/relationships/image" Target="../media/65805442_a8d2_11ea_8135_003048fd731b_00bb7b64_a8d8_11ea_8135_003048fd731b6.jpeg"/><Relationship Id="rId7" Type="http://schemas.openxmlformats.org/officeDocument/2006/relationships/image" Target="../media/65805444_a8d2_11ea_8135_003048fd731b_00bb7b65_a8d8_11ea_8135_003048fd731b7.jpeg"/><Relationship Id="rId8" Type="http://schemas.openxmlformats.org/officeDocument/2006/relationships/image" Target="../media/65805446_a8d2_11ea_8135_003048fd731b_00bb7b66_a8d8_11ea_8135_003048fd731b8.jpeg"/><Relationship Id="rId9" Type="http://schemas.openxmlformats.org/officeDocument/2006/relationships/image" Target="../media/65805448_a8d2_11ea_8135_003048fd731b_00bb7b67_a8d8_11ea_8135_003048fd731b9.jpeg"/><Relationship Id="rId10" Type="http://schemas.openxmlformats.org/officeDocument/2006/relationships/image" Target="../media/6580544a_a8d2_11ea_8135_003048fd731b_00bb7b68_a8d8_11ea_8135_003048fd731b10.jpeg"/><Relationship Id="rId11" Type="http://schemas.openxmlformats.org/officeDocument/2006/relationships/image" Target="../media/6580544c_a8d2_11ea_8135_003048fd731b_00bb7b69_a8d8_11ea_8135_003048fd731b11.jpeg"/><Relationship Id="rId12" Type="http://schemas.openxmlformats.org/officeDocument/2006/relationships/image" Target="../media/6580544e_a8d2_11ea_8135_003048fd731b_00bb7b6a_a8d8_11ea_8135_003048fd731b12.jpeg"/><Relationship Id="rId13" Type="http://schemas.openxmlformats.org/officeDocument/2006/relationships/image" Target="../media/65805450_a8d2_11ea_8135_003048fd731b_00bb7b6b_a8d8_11ea_8135_003048fd731b13.jpeg"/><Relationship Id="rId14" Type="http://schemas.openxmlformats.org/officeDocument/2006/relationships/image" Target="../media/65805452_a8d2_11ea_8135_003048fd731b_00bb7b6c_a8d8_11ea_8135_003048fd731b14.jpeg"/><Relationship Id="rId15" Type="http://schemas.openxmlformats.org/officeDocument/2006/relationships/image" Target="../media/65805454_a8d2_11ea_8135_003048fd731b_00bb7b6d_a8d8_11ea_8135_003048fd731b15.jpeg"/><Relationship Id="rId16" Type="http://schemas.openxmlformats.org/officeDocument/2006/relationships/image" Target="../media/65805456_a8d2_11ea_8135_003048fd731b_00bb7b6e_a8d8_11ea_8135_003048fd731b16.jpeg"/><Relationship Id="rId17" Type="http://schemas.openxmlformats.org/officeDocument/2006/relationships/image" Target="../media/65805458_a8d2_11ea_8135_003048fd731b_00bb7b6f_a8d8_11ea_8135_003048fd731b17.jpeg"/><Relationship Id="rId18" Type="http://schemas.openxmlformats.org/officeDocument/2006/relationships/image" Target="../media/6580545a_a8d2_11ea_8135_003048fd731b_00bb7b70_a8d8_11ea_8135_003048fd731b18.jpeg"/><Relationship Id="rId19" Type="http://schemas.openxmlformats.org/officeDocument/2006/relationships/image" Target="../media/b8d3182b_c362_11ea_8157_003048fd731b_9d1cd8c4_c39d_11ea_8157_003048fd731b19.jpeg"/><Relationship Id="rId20" Type="http://schemas.openxmlformats.org/officeDocument/2006/relationships/image" Target="../media/e825a776_3767_11ea_810f_003048fd731b_892ca50d_3773_11ea_810f_003048fd731b20.jpeg"/><Relationship Id="rId21" Type="http://schemas.openxmlformats.org/officeDocument/2006/relationships/image" Target="../media/e825a778_3767_11ea_810f_003048fd731b_892ca50e_3773_11ea_810f_003048fd731b21.jpeg"/><Relationship Id="rId22" Type="http://schemas.openxmlformats.org/officeDocument/2006/relationships/image" Target="../media/e825a77a_3767_11ea_810f_003048fd731b_af04db6c_4847_11ea_810f_003048fd731b22.jpeg"/><Relationship Id="rId23" Type="http://schemas.openxmlformats.org/officeDocument/2006/relationships/image" Target="../media/e825a77c_3767_11ea_810f_003048fd731b_892ca510_3773_11ea_810f_003048fd731b23.jpeg"/><Relationship Id="rId24" Type="http://schemas.openxmlformats.org/officeDocument/2006/relationships/image" Target="../media/e825a77e_3767_11ea_810f_003048fd731b_892ca511_3773_11ea_810f_003048fd731b24.jpeg"/><Relationship Id="rId25" Type="http://schemas.openxmlformats.org/officeDocument/2006/relationships/image" Target="../media/e825a780_3767_11ea_810f_003048fd731b_af04db6b_4847_11ea_810f_003048fd731b25.jpeg"/><Relationship Id="rId26" Type="http://schemas.openxmlformats.org/officeDocument/2006/relationships/image" Target="../media/e825a782_3767_11ea_810f_003048fd731b_af04db68_4847_11ea_810f_003048fd731b26.jpeg"/><Relationship Id="rId27" Type="http://schemas.openxmlformats.org/officeDocument/2006/relationships/image" Target="../media/e825a784_3767_11ea_810f_003048fd731b_af04db69_4847_11ea_810f_003048fd731b27.jpeg"/><Relationship Id="rId28" Type="http://schemas.openxmlformats.org/officeDocument/2006/relationships/image" Target="../media/e825a786_3767_11ea_810f_003048fd731b_af04db6a_4847_11ea_810f_003048fd731b28.jpeg"/><Relationship Id="rId29" Type="http://schemas.openxmlformats.org/officeDocument/2006/relationships/image" Target="../media/e825a788_3767_11ea_810f_003048fd731b_af04db6d_4847_11ea_810f_003048fd731b29.jpeg"/><Relationship Id="rId30" Type="http://schemas.openxmlformats.org/officeDocument/2006/relationships/image" Target="../media/e825a78a_3767_11ea_810f_003048fd731b_af04db6e_4847_11ea_810f_003048fd731b30.jpeg"/><Relationship Id="rId31" Type="http://schemas.openxmlformats.org/officeDocument/2006/relationships/image" Target="../media/e825a78c_3767_11ea_810f_003048fd731b_af04db6f_4847_11ea_810f_003048fd731b31.jpeg"/><Relationship Id="rId32" Type="http://schemas.openxmlformats.org/officeDocument/2006/relationships/image" Target="../media/e825a78e_3767_11ea_810f_003048fd731b_af04db70_4847_11ea_810f_003048fd731b32.jpeg"/><Relationship Id="rId33" Type="http://schemas.openxmlformats.org/officeDocument/2006/relationships/image" Target="../media/e825a790_3767_11ea_810f_003048fd731b_af04db71_4847_11ea_810f_003048fd731b33.jpeg"/><Relationship Id="rId34" Type="http://schemas.openxmlformats.org/officeDocument/2006/relationships/image" Target="../media/e825a792_3767_11ea_810f_003048fd731b_af04db72_4847_11ea_810f_003048fd731b34.jpeg"/><Relationship Id="rId35" Type="http://schemas.openxmlformats.org/officeDocument/2006/relationships/image" Target="../media/e825a794_3767_11ea_810f_003048fd731b_af04db73_4847_11ea_810f_003048fd731b35.jpeg"/><Relationship Id="rId36" Type="http://schemas.openxmlformats.org/officeDocument/2006/relationships/image" Target="../media/e825a796_3767_11ea_810f_003048fd731b_af04db74_4847_11ea_810f_003048fd731b36.jpeg"/><Relationship Id="rId37" Type="http://schemas.openxmlformats.org/officeDocument/2006/relationships/image" Target="../media/e825a798_3767_11ea_810f_003048fd731b_af04db75_4847_11ea_810f_003048fd731b37.jpeg"/><Relationship Id="rId38" Type="http://schemas.openxmlformats.org/officeDocument/2006/relationships/image" Target="../media/e825a79a_3767_11ea_810f_003048fd731b_af04db67_4847_11ea_810f_003048fd731b38.jpeg"/><Relationship Id="rId39" Type="http://schemas.openxmlformats.org/officeDocument/2006/relationships/image" Target="../media/e825a79c_3767_11ea_810f_003048fd731b_af04db66_4847_11ea_810f_003048fd731b39.jpeg"/><Relationship Id="rId40" Type="http://schemas.openxmlformats.org/officeDocument/2006/relationships/image" Target="../media/bde6263c_091f_11eb_81b8_003048fd731b_a043d91e_14ec_11eb_81c7_003048fd731b40.jpeg"/><Relationship Id="rId41" Type="http://schemas.openxmlformats.org/officeDocument/2006/relationships/image" Target="../media/bde6263e_091f_11eb_81b8_003048fd731b_a043d91f_14ec_11eb_81c7_003048fd731b41.jpeg"/><Relationship Id="rId42" Type="http://schemas.openxmlformats.org/officeDocument/2006/relationships/image" Target="../media/bde62640_091f_11eb_81b8_003048fd731b_a043d920_14ec_11eb_81c7_003048fd731b42.jpeg"/><Relationship Id="rId43" Type="http://schemas.openxmlformats.org/officeDocument/2006/relationships/image" Target="../media/bde62642_091f_11eb_81b8_003048fd731b_a043d921_14ec_11eb_81c7_003048fd731b43.jpeg"/><Relationship Id="rId44" Type="http://schemas.openxmlformats.org/officeDocument/2006/relationships/image" Target="../media/bde62644_091f_11eb_81b8_003048fd731b_a043d922_14ec_11eb_81c7_003048fd731b44.jpeg"/><Relationship Id="rId45" Type="http://schemas.openxmlformats.org/officeDocument/2006/relationships/image" Target="../media/bde62646_091f_11eb_81b8_003048fd731b_a043d923_14ec_11eb_81c7_003048fd731b45.jpeg"/><Relationship Id="rId46" Type="http://schemas.openxmlformats.org/officeDocument/2006/relationships/image" Target="../media/bde62648_091f_11eb_81b8_003048fd731b_a043d924_14ec_11eb_81c7_003048fd731b46.jpeg"/><Relationship Id="rId47" Type="http://schemas.openxmlformats.org/officeDocument/2006/relationships/image" Target="../media/bde6264a_091f_11eb_81b8_003048fd731b_a043d925_14ec_11eb_81c7_003048fd731b47.jpeg"/><Relationship Id="rId48" Type="http://schemas.openxmlformats.org/officeDocument/2006/relationships/image" Target="../media/bde6264c_091f_11eb_81b8_003048fd731b_a043d926_14ec_11eb_81c7_003048fd731b48.jpeg"/><Relationship Id="rId49" Type="http://schemas.openxmlformats.org/officeDocument/2006/relationships/image" Target="../media/bde6264e_091f_11eb_81b8_003048fd731b_a043d927_14ec_11eb_81c7_003048fd731b49.jpeg"/><Relationship Id="rId50" Type="http://schemas.openxmlformats.org/officeDocument/2006/relationships/image" Target="../media/bde62650_091f_11eb_81b8_003048fd731b_a043d928_14ec_11eb_81c7_003048fd731b50.jpeg"/><Relationship Id="rId51" Type="http://schemas.openxmlformats.org/officeDocument/2006/relationships/image" Target="../media/bde62652_091f_11eb_81b8_003048fd731b_a043d929_14ec_11eb_81c7_003048fd731b51.jpeg"/><Relationship Id="rId52" Type="http://schemas.openxmlformats.org/officeDocument/2006/relationships/image" Target="../media/a12550d1_da6d_11ee_a56d_047c1617b143_d159fa08_42c7_11ef_a5f7_047c1617b14352.jpeg"/><Relationship Id="rId53" Type="http://schemas.openxmlformats.org/officeDocument/2006/relationships/image" Target="../media/13024ee0_2fe4_11ee_a48d_047c1617b143_4396be8c_0312_11ef_a5a4_047c1617b14353.jpeg"/><Relationship Id="rId54" Type="http://schemas.openxmlformats.org/officeDocument/2006/relationships/image" Target="../media/13024ee2_2fe4_11ee_a48d_047c1617b143_4396be8f_0312_11ef_a5a4_047c1617b14354.jpeg"/><Relationship Id="rId55" Type="http://schemas.openxmlformats.org/officeDocument/2006/relationships/image" Target="../media/13024ee4_2fe4_11ee_a48d_047c1617b143_4396be92_0312_11ef_a5a4_047c1617b14355.jpeg"/><Relationship Id="rId56" Type="http://schemas.openxmlformats.org/officeDocument/2006/relationships/image" Target="../media/6469dc3a_86a6_11e9_8101_003048fd731b_af04db62_4847_11ea_810f_003048fd731b5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866775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400175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400175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400175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3716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3716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3716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8" name="Image_54" descr="Image_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304925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304925"/>
    <xdr:pic>
      <xdr:nvPicPr>
        <xdr:cNvPr id="50" name="Image_56" descr="Image_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304925"/>
    <xdr:pic>
      <xdr:nvPicPr>
        <xdr:cNvPr id="51" name="Image_57" descr="Image_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4" name="Image_61" descr="Image_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5" name="Image_62" descr="Image_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6" name="Image_63" descr="Image_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827356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J6*217.95</f>
        <v>0</v>
      </c>
      <c r="L6" s="5"/>
    </row>
    <row r="7" spans="1:12" customHeight="1" ht="105" outlineLevel="5">
      <c r="A7" s="1"/>
      <c r="B7" s="1">
        <v>831626</v>
      </c>
      <c r="C7" s="1" t="s">
        <v>20</v>
      </c>
      <c r="D7" s="1" t="s">
        <v>21</v>
      </c>
      <c r="E7" s="2" t="s">
        <v>22</v>
      </c>
      <c r="F7" s="2" t="s">
        <v>17</v>
      </c>
      <c r="G7" s="2" t="s">
        <v>23</v>
      </c>
      <c r="H7" s="2">
        <v>0</v>
      </c>
      <c r="I7" s="1">
        <v>0</v>
      </c>
      <c r="J7" s="3" t="s">
        <v>19</v>
      </c>
      <c r="K7" s="2" t="str">
        <f>J7*217.95</f>
        <v>0</v>
      </c>
      <c r="L7" s="5"/>
    </row>
    <row r="8" spans="1:12" customHeight="1" ht="105" outlineLevel="5">
      <c r="A8" s="1"/>
      <c r="B8" s="1">
        <v>831628</v>
      </c>
      <c r="C8" s="1" t="s">
        <v>24</v>
      </c>
      <c r="D8" s="1" t="s">
        <v>25</v>
      </c>
      <c r="E8" s="2" t="s">
        <v>26</v>
      </c>
      <c r="F8" s="2" t="s">
        <v>27</v>
      </c>
      <c r="G8" s="2" t="s">
        <v>18</v>
      </c>
      <c r="H8" s="2">
        <v>0</v>
      </c>
      <c r="I8" s="1">
        <v>0</v>
      </c>
      <c r="J8" s="3" t="s">
        <v>19</v>
      </c>
      <c r="K8" s="2" t="str">
        <f>J8*346.59</f>
        <v>0</v>
      </c>
      <c r="L8" s="5"/>
    </row>
    <row r="9" spans="1:12" customHeight="1" ht="105" outlineLevel="5">
      <c r="A9" s="1"/>
      <c r="B9" s="1">
        <v>831629</v>
      </c>
      <c r="C9" s="1" t="s">
        <v>28</v>
      </c>
      <c r="D9" s="1" t="s">
        <v>29</v>
      </c>
      <c r="E9" s="2" t="s">
        <v>30</v>
      </c>
      <c r="F9" s="2" t="s">
        <v>27</v>
      </c>
      <c r="G9" s="2" t="s">
        <v>31</v>
      </c>
      <c r="H9" s="2">
        <v>0</v>
      </c>
      <c r="I9" s="1">
        <v>0</v>
      </c>
      <c r="J9" s="3" t="s">
        <v>19</v>
      </c>
      <c r="K9" s="2" t="str">
        <f>J9*346.59</f>
        <v>0</v>
      </c>
      <c r="L9" s="5"/>
    </row>
    <row r="10" spans="1:12" customHeight="1" ht="105" outlineLevel="5">
      <c r="A10" s="1"/>
      <c r="B10" s="1">
        <v>831631</v>
      </c>
      <c r="C10" s="1" t="s">
        <v>32</v>
      </c>
      <c r="D10" s="1" t="s">
        <v>33</v>
      </c>
      <c r="E10" s="2" t="s">
        <v>34</v>
      </c>
      <c r="F10" s="2" t="s">
        <v>27</v>
      </c>
      <c r="G10" s="2" t="s">
        <v>18</v>
      </c>
      <c r="H10" s="2">
        <v>0</v>
      </c>
      <c r="I10" s="1">
        <v>0</v>
      </c>
      <c r="J10" s="3" t="s">
        <v>19</v>
      </c>
      <c r="K10" s="2" t="str">
        <f>J10*346.59</f>
        <v>0</v>
      </c>
      <c r="L10" s="5"/>
    </row>
    <row r="11" spans="1:12" customHeight="1" ht="105" outlineLevel="5">
      <c r="A11" s="1"/>
      <c r="B11" s="1">
        <v>831632</v>
      </c>
      <c r="C11" s="1" t="s">
        <v>35</v>
      </c>
      <c r="D11" s="1" t="s">
        <v>36</v>
      </c>
      <c r="E11" s="2" t="s">
        <v>37</v>
      </c>
      <c r="F11" s="2" t="s">
        <v>38</v>
      </c>
      <c r="G11" s="2" t="s">
        <v>39</v>
      </c>
      <c r="H11" s="2">
        <v>0</v>
      </c>
      <c r="I11" s="1">
        <v>0</v>
      </c>
      <c r="J11" s="3" t="s">
        <v>19</v>
      </c>
      <c r="K11" s="2" t="str">
        <f>J11*366.27</f>
        <v>0</v>
      </c>
      <c r="L11" s="5"/>
    </row>
    <row r="12" spans="1:12" customHeight="1" ht="105" outlineLevel="5">
      <c r="A12" s="1"/>
      <c r="B12" s="1">
        <v>831633</v>
      </c>
      <c r="C12" s="1" t="s">
        <v>40</v>
      </c>
      <c r="D12" s="1" t="s">
        <v>41</v>
      </c>
      <c r="E12" s="2" t="s">
        <v>42</v>
      </c>
      <c r="F12" s="2" t="s">
        <v>43</v>
      </c>
      <c r="G12" s="2" t="s">
        <v>39</v>
      </c>
      <c r="H12" s="2">
        <v>0</v>
      </c>
      <c r="I12" s="1">
        <v>0</v>
      </c>
      <c r="J12" s="3" t="s">
        <v>19</v>
      </c>
      <c r="K12" s="2" t="str">
        <f>J12*426.81</f>
        <v>0</v>
      </c>
      <c r="L12" s="5"/>
    </row>
    <row r="13" spans="1:12" customHeight="1" ht="105" outlineLevel="5">
      <c r="A13" s="1"/>
      <c r="B13" s="1">
        <v>831634</v>
      </c>
      <c r="C13" s="1" t="s">
        <v>44</v>
      </c>
      <c r="D13" s="1" t="s">
        <v>45</v>
      </c>
      <c r="E13" s="2" t="s">
        <v>46</v>
      </c>
      <c r="F13" s="2" t="s">
        <v>47</v>
      </c>
      <c r="G13" s="2">
        <v>0</v>
      </c>
      <c r="H13" s="2">
        <v>0</v>
      </c>
      <c r="I13" s="1">
        <v>0</v>
      </c>
      <c r="J13" s="3" t="s">
        <v>19</v>
      </c>
      <c r="K13" s="2" t="str">
        <f>J13*494.92</f>
        <v>0</v>
      </c>
      <c r="L13" s="5"/>
    </row>
    <row r="14" spans="1:12" customHeight="1" ht="105" outlineLevel="5">
      <c r="A14" s="1"/>
      <c r="B14" s="1">
        <v>831635</v>
      </c>
      <c r="C14" s="1" t="s">
        <v>48</v>
      </c>
      <c r="D14" s="1" t="s">
        <v>49</v>
      </c>
      <c r="E14" s="2" t="s">
        <v>50</v>
      </c>
      <c r="F14" s="2" t="s">
        <v>51</v>
      </c>
      <c r="G14" s="2">
        <v>0</v>
      </c>
      <c r="H14" s="2">
        <v>0</v>
      </c>
      <c r="I14" s="1">
        <v>0</v>
      </c>
      <c r="J14" s="3" t="s">
        <v>19</v>
      </c>
      <c r="K14" s="2" t="str">
        <f>J14*475.24</f>
        <v>0</v>
      </c>
      <c r="L14" s="5"/>
    </row>
    <row r="15" spans="1:12" customHeight="1" ht="105" outlineLevel="5">
      <c r="A15" s="1"/>
      <c r="B15" s="1">
        <v>831636</v>
      </c>
      <c r="C15" s="1" t="s">
        <v>52</v>
      </c>
      <c r="D15" s="1" t="s">
        <v>53</v>
      </c>
      <c r="E15" s="2" t="s">
        <v>54</v>
      </c>
      <c r="F15" s="2" t="s">
        <v>55</v>
      </c>
      <c r="G15" s="2">
        <v>0</v>
      </c>
      <c r="H15" s="2">
        <v>0</v>
      </c>
      <c r="I15" s="1">
        <v>0</v>
      </c>
      <c r="J15" s="3" t="s">
        <v>19</v>
      </c>
      <c r="K15" s="2" t="str">
        <f>J15*460.11</f>
        <v>0</v>
      </c>
      <c r="L15" s="5"/>
    </row>
    <row r="16" spans="1:12" customHeight="1" ht="105" outlineLevel="5">
      <c r="A16" s="1"/>
      <c r="B16" s="1">
        <v>831637</v>
      </c>
      <c r="C16" s="1" t="s">
        <v>56</v>
      </c>
      <c r="D16" s="1" t="s">
        <v>57</v>
      </c>
      <c r="E16" s="2" t="s">
        <v>58</v>
      </c>
      <c r="F16" s="2" t="s">
        <v>59</v>
      </c>
      <c r="G16" s="2">
        <v>0</v>
      </c>
      <c r="H16" s="2">
        <v>0</v>
      </c>
      <c r="I16" s="1">
        <v>0</v>
      </c>
      <c r="J16" s="3" t="s">
        <v>19</v>
      </c>
      <c r="K16" s="2" t="str">
        <f>J16*611.46</f>
        <v>0</v>
      </c>
      <c r="L16" s="5"/>
    </row>
    <row r="17" spans="1:12" customHeight="1" ht="105" outlineLevel="5">
      <c r="A17" s="1"/>
      <c r="B17" s="1">
        <v>831638</v>
      </c>
      <c r="C17" s="1" t="s">
        <v>60</v>
      </c>
      <c r="D17" s="1" t="s">
        <v>61</v>
      </c>
      <c r="E17" s="2" t="s">
        <v>62</v>
      </c>
      <c r="F17" s="2" t="s">
        <v>63</v>
      </c>
      <c r="G17" s="2" t="s">
        <v>31</v>
      </c>
      <c r="H17" s="2">
        <v>0</v>
      </c>
      <c r="I17" s="1">
        <v>0</v>
      </c>
      <c r="J17" s="3" t="s">
        <v>19</v>
      </c>
      <c r="K17" s="2" t="str">
        <f>J17*632.65</f>
        <v>0</v>
      </c>
      <c r="L17" s="5"/>
    </row>
    <row r="18" spans="1:12" customHeight="1" ht="105" outlineLevel="5">
      <c r="A18" s="1"/>
      <c r="B18" s="1">
        <v>831639</v>
      </c>
      <c r="C18" s="1" t="s">
        <v>64</v>
      </c>
      <c r="D18" s="1" t="s">
        <v>65</v>
      </c>
      <c r="E18" s="2" t="s">
        <v>66</v>
      </c>
      <c r="F18" s="2" t="s">
        <v>67</v>
      </c>
      <c r="G18" s="2">
        <v>6</v>
      </c>
      <c r="H18" s="2">
        <v>0</v>
      </c>
      <c r="I18" s="1">
        <v>0</v>
      </c>
      <c r="J18" s="3" t="s">
        <v>19</v>
      </c>
      <c r="K18" s="2" t="str">
        <f>J18*641.73</f>
        <v>0</v>
      </c>
      <c r="L18" s="5"/>
    </row>
    <row r="19" spans="1:12" customHeight="1" ht="105" outlineLevel="5">
      <c r="A19" s="1"/>
      <c r="B19" s="1">
        <v>831640</v>
      </c>
      <c r="C19" s="1" t="s">
        <v>68</v>
      </c>
      <c r="D19" s="1" t="s">
        <v>69</v>
      </c>
      <c r="E19" s="2" t="s">
        <v>70</v>
      </c>
      <c r="F19" s="2" t="s">
        <v>71</v>
      </c>
      <c r="G19" s="2" t="s">
        <v>31</v>
      </c>
      <c r="H19" s="2">
        <v>0</v>
      </c>
      <c r="I19" s="1">
        <v>0</v>
      </c>
      <c r="J19" s="3" t="s">
        <v>19</v>
      </c>
      <c r="K19" s="2" t="str">
        <f>J19*682.59</f>
        <v>0</v>
      </c>
      <c r="L19" s="5"/>
    </row>
    <row r="20" spans="1:12" customHeight="1" ht="105" outlineLevel="5">
      <c r="A20" s="1"/>
      <c r="B20" s="1">
        <v>831641</v>
      </c>
      <c r="C20" s="1" t="s">
        <v>72</v>
      </c>
      <c r="D20" s="1" t="s">
        <v>73</v>
      </c>
      <c r="E20" s="2" t="s">
        <v>74</v>
      </c>
      <c r="F20" s="2" t="s">
        <v>75</v>
      </c>
      <c r="G20" s="2">
        <v>0</v>
      </c>
      <c r="H20" s="2">
        <v>0</v>
      </c>
      <c r="I20" s="1">
        <v>0</v>
      </c>
      <c r="J20" s="3" t="s">
        <v>19</v>
      </c>
      <c r="K20" s="2" t="str">
        <f>J20*693.19</f>
        <v>0</v>
      </c>
      <c r="L20" s="5"/>
    </row>
    <row r="21" spans="1:12" customHeight="1" ht="105" outlineLevel="5">
      <c r="A21" s="1"/>
      <c r="B21" s="1">
        <v>831642</v>
      </c>
      <c r="C21" s="1" t="s">
        <v>76</v>
      </c>
      <c r="D21" s="1" t="s">
        <v>77</v>
      </c>
      <c r="E21" s="2" t="s">
        <v>78</v>
      </c>
      <c r="F21" s="2" t="s">
        <v>79</v>
      </c>
      <c r="G21" s="2">
        <v>0</v>
      </c>
      <c r="H21" s="2">
        <v>0</v>
      </c>
      <c r="I21" s="1">
        <v>0</v>
      </c>
      <c r="J21" s="3" t="s">
        <v>19</v>
      </c>
      <c r="K21" s="2" t="str">
        <f>J21*774.92</f>
        <v>0</v>
      </c>
      <c r="L21" s="5"/>
    </row>
    <row r="22" spans="1:12" customHeight="1" ht="105" outlineLevel="5">
      <c r="A22" s="1"/>
      <c r="B22" s="1">
        <v>831643</v>
      </c>
      <c r="C22" s="1" t="s">
        <v>80</v>
      </c>
      <c r="D22" s="1" t="s">
        <v>81</v>
      </c>
      <c r="E22" s="2" t="s">
        <v>82</v>
      </c>
      <c r="F22" s="2" t="s">
        <v>83</v>
      </c>
      <c r="G22" s="2" t="s">
        <v>31</v>
      </c>
      <c r="H22" s="2">
        <v>0</v>
      </c>
      <c r="I22" s="1">
        <v>0</v>
      </c>
      <c r="J22" s="3" t="s">
        <v>19</v>
      </c>
      <c r="K22" s="2" t="str">
        <f>J22*570.59</f>
        <v>0</v>
      </c>
      <c r="L22" s="5"/>
    </row>
    <row r="23" spans="1:12" customHeight="1" ht="105" outlineLevel="5">
      <c r="A23" s="1"/>
      <c r="B23" s="1">
        <v>827357</v>
      </c>
      <c r="C23" s="1" t="s">
        <v>84</v>
      </c>
      <c r="D23" s="1" t="s">
        <v>85</v>
      </c>
      <c r="E23" s="2" t="s">
        <v>86</v>
      </c>
      <c r="F23" s="2" t="s">
        <v>87</v>
      </c>
      <c r="G23" s="2" t="s">
        <v>31</v>
      </c>
      <c r="H23" s="2">
        <v>0</v>
      </c>
      <c r="I23" s="1">
        <v>0</v>
      </c>
      <c r="J23" s="3" t="s">
        <v>19</v>
      </c>
      <c r="K23" s="2" t="str">
        <f>J23*743.13</f>
        <v>0</v>
      </c>
      <c r="L23" s="5"/>
    </row>
    <row r="24" spans="1:12" customHeight="1" ht="105" outlineLevel="5">
      <c r="A24" s="1"/>
      <c r="B24" s="1">
        <v>831018</v>
      </c>
      <c r="C24" s="1" t="s">
        <v>88</v>
      </c>
      <c r="D24" s="1" t="s">
        <v>89</v>
      </c>
      <c r="E24" s="2" t="s">
        <v>90</v>
      </c>
      <c r="F24" s="2" t="s">
        <v>91</v>
      </c>
      <c r="G24" s="2" t="s">
        <v>39</v>
      </c>
      <c r="H24" s="2">
        <v>0</v>
      </c>
      <c r="I24" s="1">
        <v>0</v>
      </c>
      <c r="J24" s="3" t="s">
        <v>19</v>
      </c>
      <c r="K24" s="2" t="str">
        <f>J24*180.11</f>
        <v>0</v>
      </c>
      <c r="L24" s="5"/>
    </row>
    <row r="25" spans="1:12" outlineLevel="3">
      <c r="A25" s="9" t="s">
        <v>92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5"/>
    </row>
    <row r="26" spans="1:12" customHeight="1" ht="105" outlineLevel="5">
      <c r="A26" s="1"/>
      <c r="B26" s="1">
        <v>824942</v>
      </c>
      <c r="C26" s="1" t="s">
        <v>93</v>
      </c>
      <c r="D26" s="1" t="s">
        <v>94</v>
      </c>
      <c r="E26" s="2" t="s">
        <v>95</v>
      </c>
      <c r="F26" s="2" t="s">
        <v>96</v>
      </c>
      <c r="G26" s="2" t="s">
        <v>31</v>
      </c>
      <c r="H26" s="2">
        <v>0</v>
      </c>
      <c r="I26" s="1">
        <v>0</v>
      </c>
      <c r="J26" s="3" t="s">
        <v>19</v>
      </c>
      <c r="K26" s="2" t="str">
        <f>J26*327.25</f>
        <v>0</v>
      </c>
      <c r="L26" s="5"/>
    </row>
    <row r="27" spans="1:12" customHeight="1" ht="105" outlineLevel="5">
      <c r="A27" s="1"/>
      <c r="B27" s="1">
        <v>824943</v>
      </c>
      <c r="C27" s="1" t="s">
        <v>97</v>
      </c>
      <c r="D27" s="1" t="s">
        <v>98</v>
      </c>
      <c r="E27" s="2" t="s">
        <v>99</v>
      </c>
      <c r="F27" s="2" t="s">
        <v>100</v>
      </c>
      <c r="G27" s="2">
        <v>9</v>
      </c>
      <c r="H27" s="2">
        <v>0</v>
      </c>
      <c r="I27" s="1">
        <v>0</v>
      </c>
      <c r="J27" s="3" t="s">
        <v>19</v>
      </c>
      <c r="K27" s="2" t="str">
        <f>J27*351.05</f>
        <v>0</v>
      </c>
      <c r="L27" s="5"/>
    </row>
    <row r="28" spans="1:12" customHeight="1" ht="105" outlineLevel="5">
      <c r="A28" s="1"/>
      <c r="B28" s="1">
        <v>824944</v>
      </c>
      <c r="C28" s="1" t="s">
        <v>101</v>
      </c>
      <c r="D28" s="1" t="s">
        <v>102</v>
      </c>
      <c r="E28" s="2" t="s">
        <v>103</v>
      </c>
      <c r="F28" s="2" t="s">
        <v>104</v>
      </c>
      <c r="G28" s="2">
        <v>6</v>
      </c>
      <c r="H28" s="2">
        <v>0</v>
      </c>
      <c r="I28" s="1">
        <v>0</v>
      </c>
      <c r="J28" s="3" t="s">
        <v>19</v>
      </c>
      <c r="K28" s="2" t="str">
        <f>J28*377.83</f>
        <v>0</v>
      </c>
      <c r="L28" s="5"/>
    </row>
    <row r="29" spans="1:12" customHeight="1" ht="105" outlineLevel="5">
      <c r="A29" s="1"/>
      <c r="B29" s="1">
        <v>824945</v>
      </c>
      <c r="C29" s="1" t="s">
        <v>105</v>
      </c>
      <c r="D29" s="1" t="s">
        <v>106</v>
      </c>
      <c r="E29" s="2" t="s">
        <v>107</v>
      </c>
      <c r="F29" s="2" t="s">
        <v>108</v>
      </c>
      <c r="G29" s="2">
        <v>0</v>
      </c>
      <c r="H29" s="2">
        <v>0</v>
      </c>
      <c r="I29" s="1">
        <v>0</v>
      </c>
      <c r="J29" s="3" t="s">
        <v>19</v>
      </c>
      <c r="K29" s="2" t="str">
        <f>J29*278.16</f>
        <v>0</v>
      </c>
      <c r="L29" s="5"/>
    </row>
    <row r="30" spans="1:12" customHeight="1" ht="105" outlineLevel="5">
      <c r="A30" s="1"/>
      <c r="B30" s="1">
        <v>824946</v>
      </c>
      <c r="C30" s="1" t="s">
        <v>109</v>
      </c>
      <c r="D30" s="1" t="s">
        <v>110</v>
      </c>
      <c r="E30" s="2" t="s">
        <v>111</v>
      </c>
      <c r="F30" s="2" t="s">
        <v>112</v>
      </c>
      <c r="G30" s="2" t="s">
        <v>31</v>
      </c>
      <c r="H30" s="2">
        <v>0</v>
      </c>
      <c r="I30" s="1">
        <v>0</v>
      </c>
      <c r="J30" s="3" t="s">
        <v>19</v>
      </c>
      <c r="K30" s="2" t="str">
        <f>J30*300.48</f>
        <v>0</v>
      </c>
      <c r="L30" s="5"/>
    </row>
    <row r="31" spans="1:12" customHeight="1" ht="105" outlineLevel="5">
      <c r="A31" s="1"/>
      <c r="B31" s="1">
        <v>824947</v>
      </c>
      <c r="C31" s="1" t="s">
        <v>113</v>
      </c>
      <c r="D31" s="1" t="s">
        <v>114</v>
      </c>
      <c r="E31" s="2" t="s">
        <v>115</v>
      </c>
      <c r="F31" s="2" t="s">
        <v>116</v>
      </c>
      <c r="G31" s="2" t="s">
        <v>31</v>
      </c>
      <c r="H31" s="2">
        <v>0</v>
      </c>
      <c r="I31" s="1">
        <v>0</v>
      </c>
      <c r="J31" s="3" t="s">
        <v>19</v>
      </c>
      <c r="K31" s="2" t="str">
        <f>J31*322.79</f>
        <v>0</v>
      </c>
      <c r="L31" s="5"/>
    </row>
    <row r="32" spans="1:12" customHeight="1" ht="105" outlineLevel="5">
      <c r="A32" s="1"/>
      <c r="B32" s="1">
        <v>824948</v>
      </c>
      <c r="C32" s="1" t="s">
        <v>117</v>
      </c>
      <c r="D32" s="1" t="s">
        <v>118</v>
      </c>
      <c r="E32" s="2" t="s">
        <v>119</v>
      </c>
      <c r="F32" s="2" t="s">
        <v>120</v>
      </c>
      <c r="G32" s="2" t="s">
        <v>23</v>
      </c>
      <c r="H32" s="2">
        <v>0</v>
      </c>
      <c r="I32" s="1" t="s">
        <v>39</v>
      </c>
      <c r="J32" s="3" t="s">
        <v>19</v>
      </c>
      <c r="K32" s="2" t="str">
        <f>J32*249.90</f>
        <v>0</v>
      </c>
      <c r="L32" s="5"/>
    </row>
    <row r="33" spans="1:12" customHeight="1" ht="105" outlineLevel="5">
      <c r="A33" s="1"/>
      <c r="B33" s="1">
        <v>824949</v>
      </c>
      <c r="C33" s="1" t="s">
        <v>121</v>
      </c>
      <c r="D33" s="1" t="s">
        <v>122</v>
      </c>
      <c r="E33" s="2" t="s">
        <v>123</v>
      </c>
      <c r="F33" s="2" t="s">
        <v>124</v>
      </c>
      <c r="G33" s="2" t="s">
        <v>39</v>
      </c>
      <c r="H33" s="2">
        <v>0</v>
      </c>
      <c r="I33" s="1">
        <v>0</v>
      </c>
      <c r="J33" s="3" t="s">
        <v>19</v>
      </c>
      <c r="K33" s="2" t="str">
        <f>J33*269.24</f>
        <v>0</v>
      </c>
      <c r="L33" s="5"/>
    </row>
    <row r="34" spans="1:12" customHeight="1" ht="105" outlineLevel="5">
      <c r="A34" s="1"/>
      <c r="B34" s="1">
        <v>824950</v>
      </c>
      <c r="C34" s="1" t="s">
        <v>125</v>
      </c>
      <c r="D34" s="1" t="s">
        <v>126</v>
      </c>
      <c r="E34" s="2" t="s">
        <v>127</v>
      </c>
      <c r="F34" s="2" t="s">
        <v>128</v>
      </c>
      <c r="G34" s="2" t="s">
        <v>39</v>
      </c>
      <c r="H34" s="2">
        <v>0</v>
      </c>
      <c r="I34" s="1">
        <v>0</v>
      </c>
      <c r="J34" s="3" t="s">
        <v>19</v>
      </c>
      <c r="K34" s="2" t="str">
        <f>J34*297.50</f>
        <v>0</v>
      </c>
      <c r="L34" s="5"/>
    </row>
    <row r="35" spans="1:12" customHeight="1" ht="105" outlineLevel="5">
      <c r="A35" s="1"/>
      <c r="B35" s="1">
        <v>824951</v>
      </c>
      <c r="C35" s="1" t="s">
        <v>129</v>
      </c>
      <c r="D35" s="1" t="s">
        <v>130</v>
      </c>
      <c r="E35" s="2" t="s">
        <v>131</v>
      </c>
      <c r="F35" s="2" t="s">
        <v>132</v>
      </c>
      <c r="G35" s="2" t="s">
        <v>31</v>
      </c>
      <c r="H35" s="2">
        <v>0</v>
      </c>
      <c r="I35" s="1">
        <v>0</v>
      </c>
      <c r="J35" s="3" t="s">
        <v>19</v>
      </c>
      <c r="K35" s="2" t="str">
        <f>J35*415.01</f>
        <v>0</v>
      </c>
      <c r="L35" s="5"/>
    </row>
    <row r="36" spans="1:12" customHeight="1" ht="105" outlineLevel="5">
      <c r="A36" s="1"/>
      <c r="B36" s="1">
        <v>824952</v>
      </c>
      <c r="C36" s="1" t="s">
        <v>133</v>
      </c>
      <c r="D36" s="1" t="s">
        <v>134</v>
      </c>
      <c r="E36" s="2" t="s">
        <v>135</v>
      </c>
      <c r="F36" s="2" t="s">
        <v>136</v>
      </c>
      <c r="G36" s="2" t="s">
        <v>39</v>
      </c>
      <c r="H36" s="2">
        <v>0</v>
      </c>
      <c r="I36" s="1">
        <v>0</v>
      </c>
      <c r="J36" s="3" t="s">
        <v>19</v>
      </c>
      <c r="K36" s="2" t="str">
        <f>J36*444.76</f>
        <v>0</v>
      </c>
      <c r="L36" s="5"/>
    </row>
    <row r="37" spans="1:12" customHeight="1" ht="105" outlineLevel="5">
      <c r="A37" s="1"/>
      <c r="B37" s="1">
        <v>824953</v>
      </c>
      <c r="C37" s="1" t="s">
        <v>137</v>
      </c>
      <c r="D37" s="1" t="s">
        <v>138</v>
      </c>
      <c r="E37" s="2" t="s">
        <v>139</v>
      </c>
      <c r="F37" s="2" t="s">
        <v>140</v>
      </c>
      <c r="G37" s="2" t="s">
        <v>23</v>
      </c>
      <c r="H37" s="2">
        <v>0</v>
      </c>
      <c r="I37" s="1">
        <v>0</v>
      </c>
      <c r="J37" s="3" t="s">
        <v>19</v>
      </c>
      <c r="K37" s="2" t="str">
        <f>J37*467.08</f>
        <v>0</v>
      </c>
      <c r="L37" s="5"/>
    </row>
    <row r="38" spans="1:12" customHeight="1" ht="105" outlineLevel="5">
      <c r="A38" s="1"/>
      <c r="B38" s="1">
        <v>824954</v>
      </c>
      <c r="C38" s="1" t="s">
        <v>141</v>
      </c>
      <c r="D38" s="1" t="s">
        <v>142</v>
      </c>
      <c r="E38" s="2" t="s">
        <v>143</v>
      </c>
      <c r="F38" s="2" t="s">
        <v>144</v>
      </c>
      <c r="G38" s="2" t="s">
        <v>31</v>
      </c>
      <c r="H38" s="2">
        <v>0</v>
      </c>
      <c r="I38" s="1">
        <v>0</v>
      </c>
      <c r="J38" s="3" t="s">
        <v>19</v>
      </c>
      <c r="K38" s="2" t="str">
        <f>J38*437.33</f>
        <v>0</v>
      </c>
      <c r="L38" s="5"/>
    </row>
    <row r="39" spans="1:12" customHeight="1" ht="105" outlineLevel="5">
      <c r="A39" s="1"/>
      <c r="B39" s="1">
        <v>824955</v>
      </c>
      <c r="C39" s="1" t="s">
        <v>145</v>
      </c>
      <c r="D39" s="1" t="s">
        <v>146</v>
      </c>
      <c r="E39" s="2" t="s">
        <v>147</v>
      </c>
      <c r="F39" s="2" t="s">
        <v>148</v>
      </c>
      <c r="G39" s="2" t="s">
        <v>23</v>
      </c>
      <c r="H39" s="2">
        <v>0</v>
      </c>
      <c r="I39" s="1">
        <v>0</v>
      </c>
      <c r="J39" s="3" t="s">
        <v>19</v>
      </c>
      <c r="K39" s="2" t="str">
        <f>J39*462.61</f>
        <v>0</v>
      </c>
      <c r="L39" s="5"/>
    </row>
    <row r="40" spans="1:12" customHeight="1" ht="105" outlineLevel="5">
      <c r="A40" s="1"/>
      <c r="B40" s="1">
        <v>824956</v>
      </c>
      <c r="C40" s="1" t="s">
        <v>149</v>
      </c>
      <c r="D40" s="1" t="s">
        <v>150</v>
      </c>
      <c r="E40" s="2" t="s">
        <v>151</v>
      </c>
      <c r="F40" s="2" t="s">
        <v>152</v>
      </c>
      <c r="G40" s="2">
        <v>0</v>
      </c>
      <c r="H40" s="2">
        <v>0</v>
      </c>
      <c r="I40" s="1">
        <v>0</v>
      </c>
      <c r="J40" s="3" t="s">
        <v>19</v>
      </c>
      <c r="K40" s="2" t="str">
        <f>J40*486.41</f>
        <v>0</v>
      </c>
      <c r="L40" s="5"/>
    </row>
    <row r="41" spans="1:12" customHeight="1" ht="105" outlineLevel="5">
      <c r="A41" s="1"/>
      <c r="B41" s="1">
        <v>824957</v>
      </c>
      <c r="C41" s="1" t="s">
        <v>153</v>
      </c>
      <c r="D41" s="1" t="s">
        <v>154</v>
      </c>
      <c r="E41" s="2" t="s">
        <v>155</v>
      </c>
      <c r="F41" s="2" t="s">
        <v>156</v>
      </c>
      <c r="G41" s="2" t="s">
        <v>31</v>
      </c>
      <c r="H41" s="2">
        <v>0</v>
      </c>
      <c r="I41" s="1">
        <v>0</v>
      </c>
      <c r="J41" s="3" t="s">
        <v>19</v>
      </c>
      <c r="K41" s="2" t="str">
        <f>J41*395.68</f>
        <v>0</v>
      </c>
      <c r="L41" s="5"/>
    </row>
    <row r="42" spans="1:12" customHeight="1" ht="105" outlineLevel="5">
      <c r="A42" s="1"/>
      <c r="B42" s="1">
        <v>824958</v>
      </c>
      <c r="C42" s="1" t="s">
        <v>157</v>
      </c>
      <c r="D42" s="1" t="s">
        <v>158</v>
      </c>
      <c r="E42" s="2" t="s">
        <v>159</v>
      </c>
      <c r="F42" s="2" t="s">
        <v>160</v>
      </c>
      <c r="G42" s="2" t="s">
        <v>23</v>
      </c>
      <c r="H42" s="2">
        <v>0</v>
      </c>
      <c r="I42" s="1">
        <v>0</v>
      </c>
      <c r="J42" s="3" t="s">
        <v>19</v>
      </c>
      <c r="K42" s="2" t="str">
        <f>J42*428.40</f>
        <v>0</v>
      </c>
      <c r="L42" s="5"/>
    </row>
    <row r="43" spans="1:12" customHeight="1" ht="105" outlineLevel="5">
      <c r="A43" s="1"/>
      <c r="B43" s="1">
        <v>824959</v>
      </c>
      <c r="C43" s="1" t="s">
        <v>161</v>
      </c>
      <c r="D43" s="1" t="s">
        <v>162</v>
      </c>
      <c r="E43" s="2" t="s">
        <v>163</v>
      </c>
      <c r="F43" s="2" t="s">
        <v>164</v>
      </c>
      <c r="G43" s="2" t="s">
        <v>23</v>
      </c>
      <c r="H43" s="2">
        <v>0</v>
      </c>
      <c r="I43" s="1">
        <v>0</v>
      </c>
      <c r="J43" s="3" t="s">
        <v>19</v>
      </c>
      <c r="K43" s="2" t="str">
        <f>J43*458.15</f>
        <v>0</v>
      </c>
      <c r="L43" s="5"/>
    </row>
    <row r="44" spans="1:12" customHeight="1" ht="105" outlineLevel="5">
      <c r="A44" s="1"/>
      <c r="B44" s="1">
        <v>824960</v>
      </c>
      <c r="C44" s="1" t="s">
        <v>165</v>
      </c>
      <c r="D44" s="1" t="s">
        <v>166</v>
      </c>
      <c r="E44" s="2" t="s">
        <v>167</v>
      </c>
      <c r="F44" s="2" t="s">
        <v>168</v>
      </c>
      <c r="G44" s="2">
        <v>0</v>
      </c>
      <c r="H44" s="2">
        <v>0</v>
      </c>
      <c r="I44" s="1">
        <v>0</v>
      </c>
      <c r="J44" s="3" t="s">
        <v>19</v>
      </c>
      <c r="K44" s="2" t="str">
        <f>J44*453.69</f>
        <v>0</v>
      </c>
      <c r="L44" s="5"/>
    </row>
    <row r="45" spans="1:12" customHeight="1" ht="105" outlineLevel="5">
      <c r="A45" s="1"/>
      <c r="B45" s="1">
        <v>824961</v>
      </c>
      <c r="C45" s="1" t="s">
        <v>169</v>
      </c>
      <c r="D45" s="1" t="s">
        <v>170</v>
      </c>
      <c r="E45" s="2" t="s">
        <v>171</v>
      </c>
      <c r="F45" s="2" t="s">
        <v>172</v>
      </c>
      <c r="G45" s="2">
        <v>0</v>
      </c>
      <c r="H45" s="2">
        <v>0</v>
      </c>
      <c r="I45" s="1">
        <v>0</v>
      </c>
      <c r="J45" s="3" t="s">
        <v>19</v>
      </c>
      <c r="K45" s="2" t="str">
        <f>J45*394.19</f>
        <v>0</v>
      </c>
      <c r="L45" s="5"/>
    </row>
    <row r="46" spans="1:12" customHeight="1" ht="105" outlineLevel="5">
      <c r="A46" s="1"/>
      <c r="B46" s="1">
        <v>830331</v>
      </c>
      <c r="C46" s="1" t="s">
        <v>173</v>
      </c>
      <c r="D46" s="1" t="s">
        <v>174</v>
      </c>
      <c r="E46" s="2" t="s">
        <v>175</v>
      </c>
      <c r="F46" s="2" t="s">
        <v>176</v>
      </c>
      <c r="G46" s="2">
        <v>0</v>
      </c>
      <c r="H46" s="2">
        <v>0</v>
      </c>
      <c r="I46" s="1">
        <v>0</v>
      </c>
      <c r="J46" s="3" t="s">
        <v>19</v>
      </c>
      <c r="K46" s="2" t="str">
        <f>J46*303.45</f>
        <v>0</v>
      </c>
      <c r="L46" s="5"/>
    </row>
    <row r="47" spans="1:12" customHeight="1" ht="105" outlineLevel="5">
      <c r="A47" s="1"/>
      <c r="B47" s="1">
        <v>830332</v>
      </c>
      <c r="C47" s="1" t="s">
        <v>177</v>
      </c>
      <c r="D47" s="1" t="s">
        <v>178</v>
      </c>
      <c r="E47" s="2" t="s">
        <v>179</v>
      </c>
      <c r="F47" s="2" t="s">
        <v>180</v>
      </c>
      <c r="G47" s="2">
        <v>0</v>
      </c>
      <c r="H47" s="2">
        <v>0</v>
      </c>
      <c r="I47" s="1">
        <v>0</v>
      </c>
      <c r="J47" s="3" t="s">
        <v>19</v>
      </c>
      <c r="K47" s="2" t="str">
        <f>J47*321.30</f>
        <v>0</v>
      </c>
      <c r="L47" s="5"/>
    </row>
    <row r="48" spans="1:12" customHeight="1" ht="105" outlineLevel="5">
      <c r="A48" s="1"/>
      <c r="B48" s="1">
        <v>830333</v>
      </c>
      <c r="C48" s="1" t="s">
        <v>181</v>
      </c>
      <c r="D48" s="1" t="s">
        <v>182</v>
      </c>
      <c r="E48" s="2" t="s">
        <v>183</v>
      </c>
      <c r="F48" s="2" t="s">
        <v>184</v>
      </c>
      <c r="G48" s="2">
        <v>0</v>
      </c>
      <c r="H48" s="2">
        <v>0</v>
      </c>
      <c r="I48" s="1">
        <v>0</v>
      </c>
      <c r="J48" s="3" t="s">
        <v>19</v>
      </c>
      <c r="K48" s="2" t="str">
        <f>J48*345.10</f>
        <v>0</v>
      </c>
      <c r="L48" s="5"/>
    </row>
    <row r="49" spans="1:12" customHeight="1" ht="105" outlineLevel="5">
      <c r="A49" s="1"/>
      <c r="B49" s="1">
        <v>830334</v>
      </c>
      <c r="C49" s="1" t="s">
        <v>185</v>
      </c>
      <c r="D49" s="1" t="s">
        <v>186</v>
      </c>
      <c r="E49" s="2" t="s">
        <v>187</v>
      </c>
      <c r="F49" s="2" t="s">
        <v>188</v>
      </c>
      <c r="G49" s="2">
        <v>0</v>
      </c>
      <c r="H49" s="2">
        <v>0</v>
      </c>
      <c r="I49" s="1">
        <v>0</v>
      </c>
      <c r="J49" s="3" t="s">
        <v>19</v>
      </c>
      <c r="K49" s="2" t="str">
        <f>J49*316.84</f>
        <v>0</v>
      </c>
      <c r="L49" s="5"/>
    </row>
    <row r="50" spans="1:12" customHeight="1" ht="105" outlineLevel="5">
      <c r="A50" s="1"/>
      <c r="B50" s="1">
        <v>830335</v>
      </c>
      <c r="C50" s="1" t="s">
        <v>189</v>
      </c>
      <c r="D50" s="1" t="s">
        <v>190</v>
      </c>
      <c r="E50" s="2" t="s">
        <v>191</v>
      </c>
      <c r="F50" s="2" t="s">
        <v>192</v>
      </c>
      <c r="G50" s="2">
        <v>0</v>
      </c>
      <c r="H50" s="2">
        <v>0</v>
      </c>
      <c r="I50" s="1">
        <v>0</v>
      </c>
      <c r="J50" s="3" t="s">
        <v>19</v>
      </c>
      <c r="K50" s="2" t="str">
        <f>J50*343.61</f>
        <v>0</v>
      </c>
      <c r="L50" s="5"/>
    </row>
    <row r="51" spans="1:12" customHeight="1" ht="105" outlineLevel="5">
      <c r="A51" s="1"/>
      <c r="B51" s="1">
        <v>830336</v>
      </c>
      <c r="C51" s="1" t="s">
        <v>193</v>
      </c>
      <c r="D51" s="1" t="s">
        <v>194</v>
      </c>
      <c r="E51" s="2" t="s">
        <v>195</v>
      </c>
      <c r="F51" s="2" t="s">
        <v>196</v>
      </c>
      <c r="G51" s="2">
        <v>0</v>
      </c>
      <c r="H51" s="2">
        <v>0</v>
      </c>
      <c r="I51" s="1">
        <v>0</v>
      </c>
      <c r="J51" s="3" t="s">
        <v>19</v>
      </c>
      <c r="K51" s="2" t="str">
        <f>J51*370.39</f>
        <v>0</v>
      </c>
      <c r="L51" s="5"/>
    </row>
    <row r="52" spans="1:12" customHeight="1" ht="105" outlineLevel="5">
      <c r="A52" s="1"/>
      <c r="B52" s="1">
        <v>830337</v>
      </c>
      <c r="C52" s="1" t="s">
        <v>197</v>
      </c>
      <c r="D52" s="1" t="s">
        <v>198</v>
      </c>
      <c r="E52" s="2" t="s">
        <v>199</v>
      </c>
      <c r="F52" s="2" t="s">
        <v>200</v>
      </c>
      <c r="G52" s="2" t="s">
        <v>31</v>
      </c>
      <c r="H52" s="2">
        <v>0</v>
      </c>
      <c r="I52" s="1" t="s">
        <v>31</v>
      </c>
      <c r="J52" s="3" t="s">
        <v>19</v>
      </c>
      <c r="K52" s="2" t="str">
        <f>J52*127.93</f>
        <v>0</v>
      </c>
      <c r="L52" s="5"/>
    </row>
    <row r="53" spans="1:12" customHeight="1" ht="105" outlineLevel="5">
      <c r="A53" s="1"/>
      <c r="B53" s="1">
        <v>830338</v>
      </c>
      <c r="C53" s="1" t="s">
        <v>201</v>
      </c>
      <c r="D53" s="1" t="s">
        <v>202</v>
      </c>
      <c r="E53" s="2" t="s">
        <v>203</v>
      </c>
      <c r="F53" s="2" t="s">
        <v>204</v>
      </c>
      <c r="G53" s="2">
        <v>0</v>
      </c>
      <c r="H53" s="2">
        <v>0</v>
      </c>
      <c r="I53" s="1">
        <v>0</v>
      </c>
      <c r="J53" s="3" t="s">
        <v>19</v>
      </c>
      <c r="K53" s="2" t="str">
        <f>J53*138.34</f>
        <v>0</v>
      </c>
      <c r="L53" s="5"/>
    </row>
    <row r="54" spans="1:12" customHeight="1" ht="105" outlineLevel="5">
      <c r="A54" s="1"/>
      <c r="B54" s="1">
        <v>830339</v>
      </c>
      <c r="C54" s="1" t="s">
        <v>205</v>
      </c>
      <c r="D54" s="1" t="s">
        <v>206</v>
      </c>
      <c r="E54" s="2" t="s">
        <v>207</v>
      </c>
      <c r="F54" s="2" t="s">
        <v>208</v>
      </c>
      <c r="G54" s="2" t="s">
        <v>31</v>
      </c>
      <c r="H54" s="2">
        <v>0</v>
      </c>
      <c r="I54" s="1">
        <v>0</v>
      </c>
      <c r="J54" s="3" t="s">
        <v>19</v>
      </c>
      <c r="K54" s="2" t="str">
        <f>J54*148.75</f>
        <v>0</v>
      </c>
      <c r="L54" s="5"/>
    </row>
    <row r="55" spans="1:12" customHeight="1" ht="105" outlineLevel="5">
      <c r="A55" s="1"/>
      <c r="B55" s="1">
        <v>830340</v>
      </c>
      <c r="C55" s="1" t="s">
        <v>209</v>
      </c>
      <c r="D55" s="1" t="s">
        <v>210</v>
      </c>
      <c r="E55" s="2" t="s">
        <v>211</v>
      </c>
      <c r="F55" s="2" t="s">
        <v>212</v>
      </c>
      <c r="G55" s="2" t="s">
        <v>18</v>
      </c>
      <c r="H55" s="2">
        <v>0</v>
      </c>
      <c r="I55" s="1">
        <v>0</v>
      </c>
      <c r="J55" s="3" t="s">
        <v>19</v>
      </c>
      <c r="K55" s="2" t="str">
        <f>J55*288.58</f>
        <v>0</v>
      </c>
      <c r="L55" s="5"/>
    </row>
    <row r="56" spans="1:12" customHeight="1" ht="105" outlineLevel="5">
      <c r="A56" s="1"/>
      <c r="B56" s="1">
        <v>830341</v>
      </c>
      <c r="C56" s="1" t="s">
        <v>213</v>
      </c>
      <c r="D56" s="1" t="s">
        <v>214</v>
      </c>
      <c r="E56" s="2" t="s">
        <v>215</v>
      </c>
      <c r="F56" s="2" t="s">
        <v>216</v>
      </c>
      <c r="G56" s="2" t="s">
        <v>31</v>
      </c>
      <c r="H56" s="2">
        <v>0</v>
      </c>
      <c r="I56" s="1">
        <v>0</v>
      </c>
      <c r="J56" s="3" t="s">
        <v>19</v>
      </c>
      <c r="K56" s="2" t="str">
        <f>J56*307.91</f>
        <v>0</v>
      </c>
      <c r="L56" s="5"/>
    </row>
    <row r="57" spans="1:12" customHeight="1" ht="105" outlineLevel="5">
      <c r="A57" s="1"/>
      <c r="B57" s="1">
        <v>830342</v>
      </c>
      <c r="C57" s="1" t="s">
        <v>217</v>
      </c>
      <c r="D57" s="1" t="s">
        <v>218</v>
      </c>
      <c r="E57" s="2" t="s">
        <v>219</v>
      </c>
      <c r="F57" s="2" t="s">
        <v>96</v>
      </c>
      <c r="G57" s="2" t="s">
        <v>31</v>
      </c>
      <c r="H57" s="2">
        <v>0</v>
      </c>
      <c r="I57" s="1">
        <v>0</v>
      </c>
      <c r="J57" s="3" t="s">
        <v>19</v>
      </c>
      <c r="K57" s="2" t="str">
        <f>J57*327.25</f>
        <v>0</v>
      </c>
      <c r="L57" s="5"/>
    </row>
    <row r="58" spans="1:12" outlineLevel="3">
      <c r="A58" s="9" t="s">
        <v>220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5"/>
    </row>
    <row r="59" spans="1:12" customHeight="1" ht="105" outlineLevel="5">
      <c r="A59" s="1"/>
      <c r="B59" s="1">
        <v>882523</v>
      </c>
      <c r="C59" s="1" t="s">
        <v>221</v>
      </c>
      <c r="D59" s="1"/>
      <c r="E59" s="2" t="s">
        <v>222</v>
      </c>
      <c r="F59" s="2" t="s">
        <v>223</v>
      </c>
      <c r="G59" s="2">
        <v>0</v>
      </c>
      <c r="H59" s="2">
        <v>0</v>
      </c>
      <c r="I59" s="1">
        <v>0</v>
      </c>
      <c r="J59" s="3" t="s">
        <v>19</v>
      </c>
      <c r="K59" s="2" t="str">
        <f>J59*107.73</f>
        <v>0</v>
      </c>
      <c r="L59" s="5"/>
    </row>
    <row r="60" spans="1:12" customHeight="1" ht="105" outlineLevel="5">
      <c r="A60" s="1"/>
      <c r="B60" s="1">
        <v>879180</v>
      </c>
      <c r="C60" s="1" t="s">
        <v>224</v>
      </c>
      <c r="D60" s="1"/>
      <c r="E60" s="2" t="s">
        <v>225</v>
      </c>
      <c r="F60" s="2" t="s">
        <v>226</v>
      </c>
      <c r="G60" s="2">
        <v>0</v>
      </c>
      <c r="H60" s="2">
        <v>0</v>
      </c>
      <c r="I60" s="1">
        <v>0</v>
      </c>
      <c r="J60" s="3" t="s">
        <v>19</v>
      </c>
      <c r="K60" s="2" t="str">
        <f>J60*278.30</f>
        <v>0</v>
      </c>
      <c r="L60" s="5"/>
    </row>
    <row r="61" spans="1:12" customHeight="1" ht="105" outlineLevel="5">
      <c r="A61" s="1"/>
      <c r="B61" s="1">
        <v>879181</v>
      </c>
      <c r="C61" s="1" t="s">
        <v>227</v>
      </c>
      <c r="D61" s="1"/>
      <c r="E61" s="2" t="s">
        <v>228</v>
      </c>
      <c r="F61" s="2" t="s">
        <v>226</v>
      </c>
      <c r="G61" s="2">
        <v>0</v>
      </c>
      <c r="H61" s="2">
        <v>0</v>
      </c>
      <c r="I61" s="1">
        <v>0</v>
      </c>
      <c r="J61" s="3" t="s">
        <v>19</v>
      </c>
      <c r="K61" s="2" t="str">
        <f>J61*278.30</f>
        <v>0</v>
      </c>
      <c r="L61" s="5"/>
    </row>
    <row r="62" spans="1:12" customHeight="1" ht="105" outlineLevel="5">
      <c r="A62" s="1"/>
      <c r="B62" s="1">
        <v>879182</v>
      </c>
      <c r="C62" s="1" t="s">
        <v>229</v>
      </c>
      <c r="D62" s="1"/>
      <c r="E62" s="2" t="s">
        <v>230</v>
      </c>
      <c r="F62" s="2" t="s">
        <v>226</v>
      </c>
      <c r="G62" s="2">
        <v>0</v>
      </c>
      <c r="H62" s="2">
        <v>0</v>
      </c>
      <c r="I62" s="1">
        <v>0</v>
      </c>
      <c r="J62" s="3" t="s">
        <v>19</v>
      </c>
      <c r="K62" s="2" t="str">
        <f>J62*278.30</f>
        <v>0</v>
      </c>
      <c r="L62" s="5"/>
    </row>
    <row r="63" spans="1:12" customHeight="1" ht="105" outlineLevel="5">
      <c r="A63" s="1"/>
      <c r="B63" s="1">
        <v>821978</v>
      </c>
      <c r="C63" s="1" t="s">
        <v>231</v>
      </c>
      <c r="D63" s="1"/>
      <c r="E63" s="2" t="s">
        <v>232</v>
      </c>
      <c r="F63" s="2" t="s">
        <v>233</v>
      </c>
      <c r="G63" s="2">
        <v>0</v>
      </c>
      <c r="H63" s="2">
        <v>0</v>
      </c>
      <c r="I63" s="1">
        <v>0</v>
      </c>
      <c r="J63" s="3" t="s">
        <v>19</v>
      </c>
      <c r="K63" s="2" t="str">
        <f>J63*183.43</f>
        <v>0</v>
      </c>
      <c r="L6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  <mergeCell ref="A25:K25"/>
    <mergeCell ref="A58:K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2025-07-30T13:26:25+03:00</dcterms:created>
  <dcterms:modified xsi:type="dcterms:W3CDTF">2025-07-30T13:26:25+03:00</dcterms:modified>
  <dc:title>Untitled Spreadsheet</dc:title>
  <dc:description/>
  <dc:subject/>
  <cp:keywords/>
  <cp:category/>
</cp:coreProperties>
</file>