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<sst xmlns="http://schemas.openxmlformats.org/spreadsheetml/2006/main" uniqueCount="223">
  <si>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</si>
  <si>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</si>
  <si>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</si>
  <si>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</si>
  <si>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</si>
  <si>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</si>
  <si>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</si>
  <si>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</si>
  <si>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</si>
  <si>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</si>
  <si>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</si>
  <si>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</si>
  <si>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Лейки и держатели</t>
  </si>
  <si>
    <t>SST-100225</t>
  </si>
  <si>
    <t>Кронштейн для душ лейки поворотный пластиковый ХРОМ</t>
  </si>
  <si>
    <t>190.85 руб.</t>
  </si>
  <si>
    <t>шт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</si>
  <si>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</si>
  <si>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</si>
  <si>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</si>
  <si>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</si>
  <si>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</si>
  <si>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&gt;25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</si>
  <si>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</si>
  <si>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</si>
  <si>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</si>
  <si>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</si>
  <si>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</si>
  <si>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</si>
  <si>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</si>
  <si>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137.73 руб.</t>
  </si>
  <si>
    <t>&gt;10</t>
  </si>
  <si>
    <t>SMS-180269</t>
  </si>
  <si>
    <t>UHS-1606</t>
  </si>
  <si>
    <t>Лейка G.Lauf для душа, 1-функциональная, UHS-1606</t>
  </si>
  <si>
    <t>307.24 руб.</t>
  </si>
  <si>
    <t>&gt;50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</si>
  <si>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</si>
  <si>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</si>
  <si>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</si>
  <si>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</si>
  <si>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</si>
  <si>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</si>
  <si>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</si>
  <si>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</si>
  <si>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</si>
  <si>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</si>
  <si>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</si>
  <si>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</si>
  <si>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</si>
  <si>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</si>
  <si>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</si>
  <si>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227.03 руб.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</si>
  <si>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</si>
  <si>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</si>
  <si>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</si>
  <si>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</si>
  <si>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</si>
  <si>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</si>
  <si>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</si>
  <si>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</si>
  <si>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</si>
  <si>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</si>
  <si>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</si>
  <si>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0.00 руб.</t>
  </si>
  <si>
    <t>SMS-180277</t>
  </si>
  <si>
    <t>UHS-1150</t>
  </si>
  <si>
    <t>Лейка G.Lauf для душа, 5-функциональная, UHS-1150</t>
  </si>
  <si>
    <t>346.59 руб.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</si>
  <si>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</si>
  <si>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</si>
  <si>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</si>
  <si>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</si>
  <si>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</si>
  <si>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</si>
  <si>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</si>
  <si>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</si>
  <si>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</si>
  <si>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</si>
  <si>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</si>
  <si>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</si>
  <si>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</si>
  <si>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</si>
  <si>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</si>
  <si>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</si>
  <si>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</si>
  <si>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</si>
  <si>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</si>
  <si>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</si>
  <si>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</si>
  <si>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478.27 руб.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</si>
  <si>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</si>
  <si>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</si>
  <si>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</si>
  <si>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</si>
  <si>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</si>
  <si>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</si>
  <si>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</si>
  <si>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529.73 руб.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</si>
  <si>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</si>
  <si>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</si>
  <si>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</si>
  <si>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</si>
  <si>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</si>
  <si>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</si>
  <si>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</si>
  <si>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570.59 руб.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</si>
  <si>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</si>
  <si>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</si>
  <si>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</si>
  <si>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</si>
  <si>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</si>
  <si>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</si>
  <si>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</si>
  <si>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</si>
  <si>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</si>
  <si>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693.19 руб.</t>
  </si>
  <si>
    <t>SMS-180291</t>
  </si>
  <si>
    <t>UHS-1232</t>
  </si>
  <si>
    <t>Лейка G.Lauf для душа, 5-функциональная, UHS-1232</t>
  </si>
  <si>
    <t>611.46 руб.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</si>
  <si>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</si>
  <si>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</si>
  <si>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</si>
  <si>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</si>
  <si>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</si>
  <si>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</si>
  <si>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</si>
  <si>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</si>
  <si>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</si>
  <si>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</si>
  <si>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</si>
  <si>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</si>
  <si>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</si>
  <si>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</si>
  <si>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</si>
  <si>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</si>
  <si>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</si>
  <si>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</si>
  <si>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</si>
  <si>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</si>
  <si>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</si>
  <si>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</si>
  <si>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</si>
  <si>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496.86 руб.</t>
  </si>
  <si>
    <t>SMS-330047</t>
  </si>
  <si>
    <t>VR1002</t>
  </si>
  <si>
    <t>601.23 руб.</t>
  </si>
  <si>
    <t>SMS-330048</t>
  </si>
  <si>
    <t>VR1031</t>
  </si>
  <si>
    <t>558.60 руб.</t>
  </si>
  <si>
    <t>SMS-330049</t>
  </si>
  <si>
    <t>VR1033</t>
  </si>
  <si>
    <t>563.01 руб.</t>
  </si>
  <si>
    <t>SMS-330050</t>
  </si>
  <si>
    <t>VR1044</t>
  </si>
  <si>
    <t>554.19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</si>
  <si>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</si>
  <si>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</si>
  <si>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</si>
  <si>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</si>
  <si>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</si>
  <si>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</si>
  <si>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</si>
  <si>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</si>
  <si>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</si>
  <si>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</si>
  <si>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</si>
  <si>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</si>
  <si>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608.58 руб.</t>
  </si>
  <si>
    <t>SMS-330056</t>
  </si>
  <si>
    <t>VR3005</t>
  </si>
  <si>
    <t>676.20 руб.</t>
  </si>
  <si>
    <t>SMS-330057</t>
  </si>
  <si>
    <t>VR3006</t>
  </si>
  <si>
    <t>1 055.46 руб.</t>
  </si>
  <si>
    <t>SMS-330058</t>
  </si>
  <si>
    <t>VR3031</t>
  </si>
  <si>
    <t>655.62 руб.</t>
  </si>
  <si>
    <t>SMS-330059</t>
  </si>
  <si>
    <t>VR3033</t>
  </si>
  <si>
    <t>SMS-330060</t>
  </si>
  <si>
    <t>VR3083</t>
  </si>
  <si>
    <t>896.70 руб.</t>
  </si>
  <si>
    <t>SMS-330061</t>
  </si>
  <si>
    <t>VR3083C</t>
  </si>
  <si>
    <t>Лейка душевая  3 функции (черная) VIEIR (1/40шт)</t>
  </si>
  <si>
    <t>889.35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</si>
  <si>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</si>
  <si>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</si>
  <si>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</si>
  <si>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</si>
  <si>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</si>
  <si>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</si>
  <si>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748.23 руб.</t>
  </si>
  <si>
    <t>SMS-330064</t>
  </si>
  <si>
    <t>VR5003</t>
  </si>
  <si>
    <t>905.52 руб.</t>
  </si>
  <si>
    <t>SMS-330065</t>
  </si>
  <si>
    <t>VR5005</t>
  </si>
  <si>
    <t>906.99 руб.</t>
  </si>
  <si>
    <t>SMS-330066</t>
  </si>
  <si>
    <t>VR5006</t>
  </si>
  <si>
    <t>667.38 руб.</t>
  </si>
  <si>
    <t>SMS-330067</t>
  </si>
  <si>
    <t>VR5011</t>
  </si>
  <si>
    <t>812.91 руб.</t>
  </si>
  <si>
    <t>SMS-330068</t>
  </si>
  <si>
    <t>VR5012</t>
  </si>
  <si>
    <t>1 005.48 руб.</t>
  </si>
  <si>
    <t>Лейки РАЗНЫЕ</t>
  </si>
  <si>
    <t>OTM-110063</t>
  </si>
  <si>
    <t>Лейка для  душа 1/2 КОБРА хром (160шт)</t>
  </si>
  <si>
    <t>68.40 руб.</t>
  </si>
  <si>
    <t>&gt;100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</si>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</sst>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753f48_006b_11ef_a5a1_047c1617b143_0a6f3aac_310d_11f1_a89b_047c1617b1431.jpeg"/><Relationship Id="rId2" Type="http://schemas.openxmlformats.org/officeDocument/2006/relationships/image" Target="../media/658053f2_a8d2_11ea_8135_003048fd731b_64c8baed_5a46_11f0_a775_047c1617b1432.jpeg"/><Relationship Id="rId3" Type="http://schemas.openxmlformats.org/officeDocument/2006/relationships/image" Target="../media/658053f4_a8d2_11ea_8135_003048fd731b_00bb7b3d_a8d8_11ea_8135_003048fd731b3.jpeg"/><Relationship Id="rId4" Type="http://schemas.openxmlformats.org/officeDocument/2006/relationships/image" Target="../media/658053f6_a8d2_11ea_8135_003048fd731b_00bb7b3e_a8d8_11ea_8135_003048fd731b4.jpeg"/><Relationship Id="rId5" Type="http://schemas.openxmlformats.org/officeDocument/2006/relationships/image" Target="../media/658053f8_a8d2_11ea_8135_003048fd731b_00bb7b3f_a8d8_11ea_8135_003048fd731b5.jpeg"/><Relationship Id="rId6" Type="http://schemas.openxmlformats.org/officeDocument/2006/relationships/image" Target="../media/658053fa_a8d2_11ea_8135_003048fd731b_00bb7b40_a8d8_11ea_8135_003048fd731b6.jpeg"/><Relationship Id="rId7" Type="http://schemas.openxmlformats.org/officeDocument/2006/relationships/image" Target="../media/658053fc_a8d2_11ea_8135_003048fd731b_00bb7b41_a8d8_11ea_8135_003048fd731b7.jpeg"/><Relationship Id="rId8" Type="http://schemas.openxmlformats.org/officeDocument/2006/relationships/image" Target="../media/658053fe_a8d2_11ea_8135_003048fd731b_00bb7b42_a8d8_11ea_8135_003048fd731b8.jpeg"/><Relationship Id="rId9" Type="http://schemas.openxmlformats.org/officeDocument/2006/relationships/image" Target="../media/65805400_a8d2_11ea_8135_003048fd731b_00bb7b43_a8d8_11ea_8135_003048fd731b9.jpeg"/><Relationship Id="rId10" Type="http://schemas.openxmlformats.org/officeDocument/2006/relationships/image" Target="../media/65805402_a8d2_11ea_8135_003048fd731b_00bb7b44_a8d8_11ea_8135_003048fd731b10.jpeg"/><Relationship Id="rId11" Type="http://schemas.openxmlformats.org/officeDocument/2006/relationships/image" Target="../media/65805404_a8d2_11ea_8135_003048fd731b_00bb7b45_a8d8_11ea_8135_003048fd731b11.jpeg"/><Relationship Id="rId12" Type="http://schemas.openxmlformats.org/officeDocument/2006/relationships/image" Target="../media/65805406_a8d2_11ea_8135_003048fd731b_00bb7b46_a8d8_11ea_8135_003048fd731b12.jpeg"/><Relationship Id="rId13" Type="http://schemas.openxmlformats.org/officeDocument/2006/relationships/image" Target="../media/65805408_a8d2_11ea_8135_003048fd731b_00bb7b47_a8d8_11ea_8135_003048fd731b13.jpeg"/><Relationship Id="rId14" Type="http://schemas.openxmlformats.org/officeDocument/2006/relationships/image" Target="../media/6580540a_a8d2_11ea_8135_003048fd731b_00bb7b48_a8d8_11ea_8135_003048fd731b14.jpeg"/><Relationship Id="rId15" Type="http://schemas.openxmlformats.org/officeDocument/2006/relationships/image" Target="../media/6580540c_a8d2_11ea_8135_003048fd731b_00bb7b49_a8d8_11ea_8135_003048fd731b15.jpeg"/><Relationship Id="rId16" Type="http://schemas.openxmlformats.org/officeDocument/2006/relationships/image" Target="../media/6580540e_a8d2_11ea_8135_003048fd731b_00bb7b4a_a8d8_11ea_8135_003048fd731b16.jpeg"/><Relationship Id="rId17" Type="http://schemas.openxmlformats.org/officeDocument/2006/relationships/image" Target="../media/65805410_a8d2_11ea_8135_003048fd731b_00bb7b4b_a8d8_11ea_8135_003048fd731b17.jpeg"/><Relationship Id="rId18" Type="http://schemas.openxmlformats.org/officeDocument/2006/relationships/image" Target="../media/65805412_a8d2_11ea_8135_003048fd731b_00bb7b4c_a8d8_11ea_8135_003048fd731b18.jpeg"/><Relationship Id="rId19" Type="http://schemas.openxmlformats.org/officeDocument/2006/relationships/image" Target="../media/65805414_a8d2_11ea_8135_003048fd731b_00bb7b4d_a8d8_11ea_8135_003048fd731b19.jpeg"/><Relationship Id="rId20" Type="http://schemas.openxmlformats.org/officeDocument/2006/relationships/image" Target="../media/65805416_a8d2_11ea_8135_003048fd731b_00bb7b4e_a8d8_11ea_8135_003048fd731b20.jpeg"/><Relationship Id="rId21" Type="http://schemas.openxmlformats.org/officeDocument/2006/relationships/image" Target="../media/65805418_a8d2_11ea_8135_003048fd731b_00bb7b4f_a8d8_11ea_8135_003048fd731b21.jpeg"/><Relationship Id="rId22" Type="http://schemas.openxmlformats.org/officeDocument/2006/relationships/image" Target="../media/6580541a_a8d2_11ea_8135_003048fd731b_00bb7b50_a8d8_11ea_8135_003048fd731b22.jpeg"/><Relationship Id="rId23" Type="http://schemas.openxmlformats.org/officeDocument/2006/relationships/image" Target="../media/6580541c_a8d2_11ea_8135_003048fd731b_00bb7b51_a8d8_11ea_8135_003048fd731b23.jpeg"/><Relationship Id="rId24" Type="http://schemas.openxmlformats.org/officeDocument/2006/relationships/image" Target="../media/6580541e_a8d2_11ea_8135_003048fd731b_00bb7b52_a8d8_11ea_8135_003048fd731b24.jpeg"/><Relationship Id="rId25" Type="http://schemas.openxmlformats.org/officeDocument/2006/relationships/image" Target="../media/65805420_a8d2_11ea_8135_003048fd731b_00bb7b53_a8d8_11ea_8135_003048fd731b25.jpeg"/><Relationship Id="rId26" Type="http://schemas.openxmlformats.org/officeDocument/2006/relationships/image" Target="../media/65805422_a8d2_11ea_8135_003048fd731b_00bb7b54_a8d8_11ea_8135_003048fd731b26.jpeg"/><Relationship Id="rId27" Type="http://schemas.openxmlformats.org/officeDocument/2006/relationships/image" Target="../media/65805424_a8d2_11ea_8135_003048fd731b_00bb7b55_a8d8_11ea_8135_003048fd731b27.jpeg"/><Relationship Id="rId28" Type="http://schemas.openxmlformats.org/officeDocument/2006/relationships/image" Target="../media/65805428_a8d2_11ea_8135_003048fd731b_00bb7b57_a8d8_11ea_8135_003048fd731b28.jpeg"/><Relationship Id="rId29" Type="http://schemas.openxmlformats.org/officeDocument/2006/relationships/image" Target="../media/6580542a_a8d2_11ea_8135_003048fd731b_00bb7b58_a8d8_11ea_8135_003048fd731b29.jpeg"/><Relationship Id="rId30" Type="http://schemas.openxmlformats.org/officeDocument/2006/relationships/image" Target="../media/658054be_a8d2_11ea_8135_003048fd731b_00bb7ba2_a8d8_11ea_8135_003048fd731b30.jpeg"/><Relationship Id="rId31" Type="http://schemas.openxmlformats.org/officeDocument/2006/relationships/image" Target="../media/658054c0_a8d2_11ea_8135_003048fd731b_00bb7ba3_a8d8_11ea_8135_003048fd731b31.jpeg"/><Relationship Id="rId32" Type="http://schemas.openxmlformats.org/officeDocument/2006/relationships/image" Target="../media/b8d3182d_c362_11ea_8157_003048fd731b_64c8baee_5a46_11f0_a775_047c1617b14332.jpeg"/><Relationship Id="rId33" Type="http://schemas.openxmlformats.org/officeDocument/2006/relationships/image" Target="../media/febcfa46_77ea_11ea_8111_003048fd731b_14e1e092_f93d_11ef_a6ea_047c1617b14333.jpeg"/><Relationship Id="rId34" Type="http://schemas.openxmlformats.org/officeDocument/2006/relationships/image" Target="../media/febcfa48_77ea_11ea_8111_003048fd731b_dccccd1c_83b0_11ea_8111_003048fd731b34.jpeg"/><Relationship Id="rId35" Type="http://schemas.openxmlformats.org/officeDocument/2006/relationships/image" Target="../media/febcfa4a_77ea_11ea_8111_003048fd731b_dccccd1d_83b0_11ea_8111_003048fd731b35.jpeg"/><Relationship Id="rId36" Type="http://schemas.openxmlformats.org/officeDocument/2006/relationships/image" Target="../media/febcfa4c_77ea_11ea_8111_003048fd731b_dccccd1e_83b0_11ea_8111_003048fd731b36.jpeg"/><Relationship Id="rId37" Type="http://schemas.openxmlformats.org/officeDocument/2006/relationships/image" Target="../media/febcfa4e_77ea_11ea_8111_003048fd731b_dccccd1f_83b0_11ea_8111_003048fd731b37.jpeg"/><Relationship Id="rId38" Type="http://schemas.openxmlformats.org/officeDocument/2006/relationships/image" Target="../media/febcfa50_77ea_11ea_8111_003048fd731b_dccccd20_83b0_11ea_8111_003048fd731b38.jpeg"/><Relationship Id="rId39" Type="http://schemas.openxmlformats.org/officeDocument/2006/relationships/image" Target="../media/febcfa52_77ea_11ea_8111_003048fd731b_dccccd21_83b0_11ea_8111_003048fd731b39.jpeg"/><Relationship Id="rId40" Type="http://schemas.openxmlformats.org/officeDocument/2006/relationships/image" Target="../media/febcfa54_77ea_11ea_8111_003048fd731b_dccccd22_83b0_11ea_8111_003048fd731b40.jpeg"/><Relationship Id="rId41" Type="http://schemas.openxmlformats.org/officeDocument/2006/relationships/image" Target="../media/febcfa56_77ea_11ea_8111_003048fd731b_dccccd23_83b0_11ea_8111_003048fd731b41.jpeg"/><Relationship Id="rId42" Type="http://schemas.openxmlformats.org/officeDocument/2006/relationships/image" Target="../media/febcfa58_77ea_11ea_8111_003048fd731b_dccccd24_83b0_11ea_8111_003048fd731b42.jpeg"/><Relationship Id="rId43" Type="http://schemas.openxmlformats.org/officeDocument/2006/relationships/image" Target="../media/febcfa5a_77ea_11ea_8111_003048fd731b_dccccd25_83b0_11ea_8111_003048fd731b43.jpeg"/><Relationship Id="rId44" Type="http://schemas.openxmlformats.org/officeDocument/2006/relationships/image" Target="../media/febcfa5c_77ea_11ea_8111_003048fd731b_a73d6bef_3fbb_11ef_a5f3_047c1617b14344.jpeg"/><Relationship Id="rId45" Type="http://schemas.openxmlformats.org/officeDocument/2006/relationships/image" Target="../media/febcfa5e_77ea_11ea_8111_003048fd731b_dccccd27_83b0_11ea_8111_003048fd731b45.jpeg"/><Relationship Id="rId46" Type="http://schemas.openxmlformats.org/officeDocument/2006/relationships/image" Target="../media/febcfa60_77ea_11ea_8111_003048fd731b_dccccd28_83b0_11ea_8111_003048fd731b46.jpeg"/><Relationship Id="rId47" Type="http://schemas.openxmlformats.org/officeDocument/2006/relationships/image" Target="../media/febcfa62_77ea_11ea_8111_003048fd731b_dccccd29_83b0_11ea_8111_003048fd731b47.jpeg"/><Relationship Id="rId48" Type="http://schemas.openxmlformats.org/officeDocument/2006/relationships/image" Target="../media/febcfa64_77ea_11ea_8111_003048fd731b_dccccd2a_83b0_11ea_8111_003048fd731b48.jpeg"/><Relationship Id="rId49" Type="http://schemas.openxmlformats.org/officeDocument/2006/relationships/image" Target="../media/febcfa66_77ea_11ea_8111_003048fd731b_dccccd2b_83b0_11ea_8111_003048fd731b49.jpeg"/><Relationship Id="rId50" Type="http://schemas.openxmlformats.org/officeDocument/2006/relationships/image" Target="../media/febcfa68_77ea_11ea_8111_003048fd731b_dccccd2c_83b0_11ea_8111_003048fd731b50.jpeg"/><Relationship Id="rId51" Type="http://schemas.openxmlformats.org/officeDocument/2006/relationships/image" Target="../media/febcfa6a_77ea_11ea_8111_003048fd731b_dccccd2d_83b0_11ea_8111_003048fd731b51.jpeg"/><Relationship Id="rId52" Type="http://schemas.openxmlformats.org/officeDocument/2006/relationships/image" Target="../media/febcfa6c_77ea_11ea_8111_003048fd731b_dccccd2e_83b0_11ea_8111_003048fd731b52.jpeg"/><Relationship Id="rId53" Type="http://schemas.openxmlformats.org/officeDocument/2006/relationships/image" Target="../media/febcfa6e_77ea_11ea_8111_003048fd731b_dccccd2f_83b0_11ea_8111_003048fd731b53.jpeg"/><Relationship Id="rId54" Type="http://schemas.openxmlformats.org/officeDocument/2006/relationships/image" Target="../media/febcfa70_77ea_11ea_8111_003048fd731b_dccccd30_83b0_11ea_8111_003048fd731b54.jpeg"/><Relationship Id="rId55" Type="http://schemas.openxmlformats.org/officeDocument/2006/relationships/image" Target="../media/febcfa72_77ea_11ea_8111_003048fd731b_dccccd31_83b0_11ea_8111_003048fd731b55.jpeg"/><Relationship Id="rId56" Type="http://schemas.openxmlformats.org/officeDocument/2006/relationships/image" Target="../media/a12550db_da6d_11ee_a56d_047c1617b143_d159fa0a_42c7_11ef_a5f7_047c1617b14356.jpeg"/><Relationship Id="rId57" Type="http://schemas.openxmlformats.org/officeDocument/2006/relationships/image" Target="../media/a12550e3_da6d_11ee_a56d_047c1617b143_14e1e093_f93d_11ef_a6ea_047c1617b14357.jpeg"/><Relationship Id="rId58" Type="http://schemas.openxmlformats.org/officeDocument/2006/relationships/image" Target="../media/9311fa3c_40dc_11ec_8373_003048fd731b_a73d6bf1_3fbb_11ef_a5f3_047c1617b1435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704975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2352675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203835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2009775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65735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952625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2047875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2219325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883017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J5*190.85</f>
        <v>0</v>
      </c>
      <c r="L5" s="5"/>
    </row>
    <row r="6" spans="1:12" outlineLevel="3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2" customHeight="1" ht="105" outlineLevel="5">
      <c r="A7" s="1"/>
      <c r="B7" s="1">
        <v>827348</v>
      </c>
      <c r="C7" s="1" t="s">
        <v>18</v>
      </c>
      <c r="D7" s="1" t="s">
        <v>19</v>
      </c>
      <c r="E7" s="2" t="s">
        <v>20</v>
      </c>
      <c r="F7" s="2" t="s">
        <v>21</v>
      </c>
      <c r="G7" s="2">
        <v>3</v>
      </c>
      <c r="H7" s="2">
        <v>0</v>
      </c>
      <c r="I7" s="1" t="s">
        <v>22</v>
      </c>
      <c r="J7" s="3" t="s">
        <v>16</v>
      </c>
      <c r="K7" s="2" t="str">
        <f>J7*301.19</f>
        <v>0</v>
      </c>
      <c r="L7" s="5"/>
    </row>
    <row r="8" spans="1:12" customHeight="1" ht="105" outlineLevel="5">
      <c r="A8" s="1"/>
      <c r="B8" s="1">
        <v>827349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J8*269.41</f>
        <v>0</v>
      </c>
      <c r="L8" s="5"/>
    </row>
    <row r="9" spans="1:12" customHeight="1" ht="105" outlineLevel="5">
      <c r="A9" s="1"/>
      <c r="B9" s="1">
        <v>831601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16</v>
      </c>
      <c r="K9" s="2" t="str">
        <f>J9*137.73</f>
        <v>0</v>
      </c>
      <c r="L9" s="5"/>
    </row>
    <row r="10" spans="1:12" customHeight="1" ht="105" outlineLevel="5">
      <c r="A10" s="1"/>
      <c r="B10" s="1">
        <v>831602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16</v>
      </c>
      <c r="K10" s="2" t="str">
        <f>J10*307.24</f>
        <v>0</v>
      </c>
      <c r="L10" s="5"/>
    </row>
    <row r="11" spans="1:12" customHeight="1" ht="105" outlineLevel="5">
      <c r="A11" s="1"/>
      <c r="B11" s="1">
        <v>831603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 t="s">
        <v>36</v>
      </c>
      <c r="J11" s="3" t="s">
        <v>16</v>
      </c>
      <c r="K11" s="2" t="str">
        <f>J11*196.76</f>
        <v>0</v>
      </c>
      <c r="L11" s="5"/>
    </row>
    <row r="12" spans="1:12" customHeight="1" ht="105" outlineLevel="5">
      <c r="A12" s="1"/>
      <c r="B12" s="1">
        <v>831604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22</v>
      </c>
      <c r="H12" s="2">
        <v>0</v>
      </c>
      <c r="I12" s="1">
        <v>0</v>
      </c>
      <c r="J12" s="3" t="s">
        <v>16</v>
      </c>
      <c r="K12" s="2" t="str">
        <f>J12*204.32</f>
        <v>0</v>
      </c>
      <c r="L12" s="5"/>
    </row>
    <row r="13" spans="1:12" customHeight="1" ht="105" outlineLevel="5">
      <c r="A13" s="1"/>
      <c r="B13" s="1">
        <v>831605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 t="s">
        <v>22</v>
      </c>
      <c r="J13" s="3" t="s">
        <v>16</v>
      </c>
      <c r="K13" s="2" t="str">
        <f>J13*348.11</f>
        <v>0</v>
      </c>
      <c r="L13" s="5"/>
    </row>
    <row r="14" spans="1:12" customHeight="1" ht="105" outlineLevel="5">
      <c r="A14" s="1"/>
      <c r="B14" s="1">
        <v>831606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 t="s">
        <v>22</v>
      </c>
      <c r="J14" s="3" t="s">
        <v>16</v>
      </c>
      <c r="K14" s="2" t="str">
        <f>J14*227.03</f>
        <v>0</v>
      </c>
      <c r="L14" s="5"/>
    </row>
    <row r="15" spans="1:12" customHeight="1" ht="105" outlineLevel="5">
      <c r="A15" s="1"/>
      <c r="B15" s="1">
        <v>831607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22</v>
      </c>
      <c r="H15" s="2">
        <v>0</v>
      </c>
      <c r="I15" s="1">
        <v>0</v>
      </c>
      <c r="J15" s="3" t="s">
        <v>16</v>
      </c>
      <c r="K15" s="2" t="str">
        <f>J15*219.46</f>
        <v>0</v>
      </c>
      <c r="L15" s="5"/>
    </row>
    <row r="16" spans="1:12" customHeight="1" ht="105" outlineLevel="5">
      <c r="A16" s="1"/>
      <c r="B16" s="1">
        <v>831608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36</v>
      </c>
      <c r="H16" s="2">
        <v>0</v>
      </c>
      <c r="I16" s="1">
        <v>0</v>
      </c>
      <c r="J16" s="3" t="s">
        <v>16</v>
      </c>
      <c r="K16" s="2" t="str">
        <f>J16*258.81</f>
        <v>0</v>
      </c>
      <c r="L16" s="5"/>
    </row>
    <row r="17" spans="1:12" customHeight="1" ht="105" outlineLevel="5">
      <c r="A17" s="1"/>
      <c r="B17" s="1">
        <v>831609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16</v>
      </c>
      <c r="K17" s="2" t="str">
        <f>J17*0.00</f>
        <v>0</v>
      </c>
      <c r="L17" s="5"/>
    </row>
    <row r="18" spans="1:12" customHeight="1" ht="105" outlineLevel="5">
      <c r="A18" s="1"/>
      <c r="B18" s="1">
        <v>831610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31</v>
      </c>
      <c r="H18" s="2">
        <v>0</v>
      </c>
      <c r="I18" s="1">
        <v>0</v>
      </c>
      <c r="J18" s="3" t="s">
        <v>16</v>
      </c>
      <c r="K18" s="2" t="str">
        <f>J18*346.59</f>
        <v>0</v>
      </c>
      <c r="L18" s="5"/>
    </row>
    <row r="19" spans="1:12" customHeight="1" ht="105" outlineLevel="5">
      <c r="A19" s="1"/>
      <c r="B19" s="1">
        <v>831611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22</v>
      </c>
      <c r="H19" s="2">
        <v>0</v>
      </c>
      <c r="I19" s="1">
        <v>0</v>
      </c>
      <c r="J19" s="3" t="s">
        <v>16</v>
      </c>
      <c r="K19" s="2" t="str">
        <f>J19*336.00</f>
        <v>0</v>
      </c>
      <c r="L19" s="5"/>
    </row>
    <row r="20" spans="1:12" customHeight="1" ht="105" outlineLevel="5">
      <c r="A20" s="1"/>
      <c r="B20" s="1">
        <v>831612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 t="s">
        <v>36</v>
      </c>
      <c r="J20" s="3" t="s">
        <v>16</v>
      </c>
      <c r="K20" s="2" t="str">
        <f>J20*423.78</f>
        <v>0</v>
      </c>
      <c r="L20" s="5"/>
    </row>
    <row r="21" spans="1:12" customHeight="1" ht="105" outlineLevel="5">
      <c r="A21" s="1"/>
      <c r="B21" s="1">
        <v>831613</v>
      </c>
      <c r="C21" s="1" t="s">
        <v>77</v>
      </c>
      <c r="D21" s="1" t="s">
        <v>78</v>
      </c>
      <c r="E21" s="2" t="s">
        <v>79</v>
      </c>
      <c r="F21" s="2" t="s">
        <v>76</v>
      </c>
      <c r="G21" s="2" t="s">
        <v>22</v>
      </c>
      <c r="H21" s="2">
        <v>0</v>
      </c>
      <c r="I21" s="1">
        <v>0</v>
      </c>
      <c r="J21" s="3" t="s">
        <v>16</v>
      </c>
      <c r="K21" s="2" t="str">
        <f>J21*423.78</f>
        <v>0</v>
      </c>
      <c r="L21" s="5"/>
    </row>
    <row r="22" spans="1:12" customHeight="1" ht="105" outlineLevel="5">
      <c r="A22" s="1"/>
      <c r="B22" s="1">
        <v>831614</v>
      </c>
      <c r="C22" s="1" t="s">
        <v>80</v>
      </c>
      <c r="D22" s="1" t="s">
        <v>81</v>
      </c>
      <c r="E22" s="2" t="s">
        <v>82</v>
      </c>
      <c r="F22" s="2" t="s">
        <v>76</v>
      </c>
      <c r="G22" s="2" t="s">
        <v>22</v>
      </c>
      <c r="H22" s="2">
        <v>0</v>
      </c>
      <c r="I22" s="1">
        <v>0</v>
      </c>
      <c r="J22" s="3" t="s">
        <v>16</v>
      </c>
      <c r="K22" s="2" t="str">
        <f>J22*423.78</f>
        <v>0</v>
      </c>
      <c r="L22" s="5"/>
    </row>
    <row r="23" spans="1:12" customHeight="1" ht="105" outlineLevel="5">
      <c r="A23" s="1"/>
      <c r="B23" s="1">
        <v>831615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16</v>
      </c>
      <c r="K23" s="2" t="str">
        <f>J23*222.49</f>
        <v>0</v>
      </c>
      <c r="L23" s="5"/>
    </row>
    <row r="24" spans="1:12" customHeight="1" ht="105" outlineLevel="5">
      <c r="A24" s="1"/>
      <c r="B24" s="1">
        <v>831616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22</v>
      </c>
      <c r="H24" s="2">
        <v>0</v>
      </c>
      <c r="I24" s="1">
        <v>0</v>
      </c>
      <c r="J24" s="3" t="s">
        <v>16</v>
      </c>
      <c r="K24" s="2" t="str">
        <f>J24*478.27</f>
        <v>0</v>
      </c>
      <c r="L24" s="5"/>
    </row>
    <row r="25" spans="1:12" customHeight="1" ht="105" outlineLevel="5">
      <c r="A25" s="1"/>
      <c r="B25" s="1">
        <v>831617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31</v>
      </c>
      <c r="H25" s="2">
        <v>0</v>
      </c>
      <c r="I25" s="1">
        <v>0</v>
      </c>
      <c r="J25" s="3" t="s">
        <v>16</v>
      </c>
      <c r="K25" s="2" t="str">
        <f>J25*387.46</f>
        <v>0</v>
      </c>
      <c r="L25" s="5"/>
    </row>
    <row r="26" spans="1:12" customHeight="1" ht="105" outlineLevel="5">
      <c r="A26" s="1"/>
      <c r="B26" s="1">
        <v>831618</v>
      </c>
      <c r="C26" s="1" t="s">
        <v>95</v>
      </c>
      <c r="D26" s="1" t="s">
        <v>96</v>
      </c>
      <c r="E26" s="2" t="s">
        <v>97</v>
      </c>
      <c r="F26" s="2" t="s">
        <v>98</v>
      </c>
      <c r="G26" s="2" t="s">
        <v>36</v>
      </c>
      <c r="H26" s="2">
        <v>0</v>
      </c>
      <c r="I26" s="1">
        <v>0</v>
      </c>
      <c r="J26" s="3" t="s">
        <v>16</v>
      </c>
      <c r="K26" s="2" t="str">
        <f>J26*529.73</f>
        <v>0</v>
      </c>
      <c r="L26" s="5"/>
    </row>
    <row r="27" spans="1:12" customHeight="1" ht="105" outlineLevel="5">
      <c r="A27" s="1"/>
      <c r="B27" s="1">
        <v>831619</v>
      </c>
      <c r="C27" s="1" t="s">
        <v>99</v>
      </c>
      <c r="D27" s="1" t="s">
        <v>100</v>
      </c>
      <c r="E27" s="2" t="s">
        <v>101</v>
      </c>
      <c r="F27" s="2" t="s">
        <v>102</v>
      </c>
      <c r="G27" s="2" t="s">
        <v>31</v>
      </c>
      <c r="H27" s="2">
        <v>0</v>
      </c>
      <c r="I27" s="1">
        <v>0</v>
      </c>
      <c r="J27" s="3" t="s">
        <v>16</v>
      </c>
      <c r="K27" s="2" t="str">
        <f>J27*590.27</f>
        <v>0</v>
      </c>
      <c r="L27" s="5"/>
    </row>
    <row r="28" spans="1:12" customHeight="1" ht="105" outlineLevel="5">
      <c r="A28" s="1"/>
      <c r="B28" s="1">
        <v>831620</v>
      </c>
      <c r="C28" s="1" t="s">
        <v>103</v>
      </c>
      <c r="D28" s="1" t="s">
        <v>104</v>
      </c>
      <c r="E28" s="2" t="s">
        <v>105</v>
      </c>
      <c r="F28" s="2" t="s">
        <v>106</v>
      </c>
      <c r="G28" s="2" t="s">
        <v>22</v>
      </c>
      <c r="H28" s="2">
        <v>0</v>
      </c>
      <c r="I28" s="1">
        <v>0</v>
      </c>
      <c r="J28" s="3" t="s">
        <v>16</v>
      </c>
      <c r="K28" s="2" t="str">
        <f>J28*570.59</f>
        <v>0</v>
      </c>
      <c r="L28" s="5"/>
    </row>
    <row r="29" spans="1:12" customHeight="1" ht="105" outlineLevel="5">
      <c r="A29" s="1"/>
      <c r="B29" s="1">
        <v>831621</v>
      </c>
      <c r="C29" s="1" t="s">
        <v>107</v>
      </c>
      <c r="D29" s="1" t="s">
        <v>108</v>
      </c>
      <c r="E29" s="2" t="s">
        <v>109</v>
      </c>
      <c r="F29" s="2" t="s">
        <v>90</v>
      </c>
      <c r="G29" s="2" t="s">
        <v>22</v>
      </c>
      <c r="H29" s="2">
        <v>0</v>
      </c>
      <c r="I29" s="1">
        <v>0</v>
      </c>
      <c r="J29" s="3" t="s">
        <v>16</v>
      </c>
      <c r="K29" s="2" t="str">
        <f>J29*478.27</f>
        <v>0</v>
      </c>
      <c r="L29" s="5"/>
    </row>
    <row r="30" spans="1:12" customHeight="1" ht="105" outlineLevel="5">
      <c r="A30" s="1"/>
      <c r="B30" s="1">
        <v>831622</v>
      </c>
      <c r="C30" s="1" t="s">
        <v>110</v>
      </c>
      <c r="D30" s="1" t="s">
        <v>111</v>
      </c>
      <c r="E30" s="2" t="s">
        <v>112</v>
      </c>
      <c r="F30" s="2" t="s">
        <v>64</v>
      </c>
      <c r="G30" s="2">
        <v>0</v>
      </c>
      <c r="H30" s="2">
        <v>0</v>
      </c>
      <c r="I30" s="1">
        <v>0</v>
      </c>
      <c r="J30" s="3" t="s">
        <v>16</v>
      </c>
      <c r="K30" s="2" t="str">
        <f>J30*0.00</f>
        <v>0</v>
      </c>
      <c r="L30" s="5"/>
    </row>
    <row r="31" spans="1:12" customHeight="1" ht="105" outlineLevel="5">
      <c r="A31" s="1"/>
      <c r="B31" s="1">
        <v>831623</v>
      </c>
      <c r="C31" s="1" t="s">
        <v>113</v>
      </c>
      <c r="D31" s="1" t="s">
        <v>114</v>
      </c>
      <c r="E31" s="2" t="s">
        <v>115</v>
      </c>
      <c r="F31" s="2" t="s">
        <v>116</v>
      </c>
      <c r="G31" s="2">
        <v>8</v>
      </c>
      <c r="H31" s="2">
        <v>0</v>
      </c>
      <c r="I31" s="1">
        <v>0</v>
      </c>
      <c r="J31" s="3" t="s">
        <v>16</v>
      </c>
      <c r="K31" s="2" t="str">
        <f>J31*693.19</f>
        <v>0</v>
      </c>
      <c r="L31" s="5"/>
    </row>
    <row r="32" spans="1:12" customHeight="1" ht="105" outlineLevel="5">
      <c r="A32" s="1"/>
      <c r="B32" s="1">
        <v>831624</v>
      </c>
      <c r="C32" s="1" t="s">
        <v>117</v>
      </c>
      <c r="D32" s="1" t="s">
        <v>118</v>
      </c>
      <c r="E32" s="2" t="s">
        <v>119</v>
      </c>
      <c r="F32" s="2" t="s">
        <v>120</v>
      </c>
      <c r="G32" s="2">
        <v>0</v>
      </c>
      <c r="H32" s="2">
        <v>0</v>
      </c>
      <c r="I32" s="1">
        <v>0</v>
      </c>
      <c r="J32" s="3" t="s">
        <v>16</v>
      </c>
      <c r="K32" s="2" t="str">
        <f>J32*611.46</f>
        <v>0</v>
      </c>
      <c r="L32" s="5"/>
    </row>
    <row r="33" spans="1:12" customHeight="1" ht="105" outlineLevel="5">
      <c r="A33" s="1"/>
      <c r="B33" s="1">
        <v>827350</v>
      </c>
      <c r="C33" s="1" t="s">
        <v>121</v>
      </c>
      <c r="D33" s="1" t="s">
        <v>122</v>
      </c>
      <c r="E33" s="2" t="s">
        <v>123</v>
      </c>
      <c r="F33" s="2" t="s">
        <v>124</v>
      </c>
      <c r="G33" s="2">
        <v>0</v>
      </c>
      <c r="H33" s="2">
        <v>0</v>
      </c>
      <c r="I33" s="1">
        <v>0</v>
      </c>
      <c r="J33" s="3" t="s">
        <v>16</v>
      </c>
      <c r="K33" s="2" t="str">
        <f>J33*198.27</f>
        <v>0</v>
      </c>
      <c r="L33" s="5"/>
    </row>
    <row r="34" spans="1:12" customHeight="1" ht="105" outlineLevel="5">
      <c r="A34" s="1"/>
      <c r="B34" s="1">
        <v>827351</v>
      </c>
      <c r="C34" s="1" t="s">
        <v>125</v>
      </c>
      <c r="D34" s="1" t="s">
        <v>126</v>
      </c>
      <c r="E34" s="2" t="s">
        <v>127</v>
      </c>
      <c r="F34" s="2" t="s">
        <v>128</v>
      </c>
      <c r="G34" s="2" t="s">
        <v>36</v>
      </c>
      <c r="H34" s="2">
        <v>0</v>
      </c>
      <c r="I34" s="1">
        <v>0</v>
      </c>
      <c r="J34" s="3" t="s">
        <v>16</v>
      </c>
      <c r="K34" s="2" t="str">
        <f>J34*184.65</f>
        <v>0</v>
      </c>
      <c r="L34" s="5"/>
    </row>
    <row r="35" spans="1:12" customHeight="1" ht="105" outlineLevel="5">
      <c r="A35" s="1"/>
      <c r="B35" s="1">
        <v>827407</v>
      </c>
      <c r="C35" s="1" t="s">
        <v>129</v>
      </c>
      <c r="D35" s="1" t="s">
        <v>130</v>
      </c>
      <c r="E35" s="2" t="s">
        <v>131</v>
      </c>
      <c r="F35" s="2" t="s">
        <v>132</v>
      </c>
      <c r="G35" s="2">
        <v>10</v>
      </c>
      <c r="H35" s="2">
        <v>0</v>
      </c>
      <c r="I35" s="1">
        <v>0</v>
      </c>
      <c r="J35" s="3" t="s">
        <v>16</v>
      </c>
      <c r="K35" s="2" t="str">
        <f>J35*379.89</f>
        <v>0</v>
      </c>
      <c r="L35" s="5"/>
    </row>
    <row r="36" spans="1:12" customHeight="1" ht="105" outlineLevel="5">
      <c r="A36" s="1"/>
      <c r="B36" s="1">
        <v>827408</v>
      </c>
      <c r="C36" s="1" t="s">
        <v>133</v>
      </c>
      <c r="D36" s="1" t="s">
        <v>134</v>
      </c>
      <c r="E36" s="2" t="s">
        <v>135</v>
      </c>
      <c r="F36" s="2" t="s">
        <v>106</v>
      </c>
      <c r="G36" s="2" t="s">
        <v>31</v>
      </c>
      <c r="H36" s="2">
        <v>0</v>
      </c>
      <c r="I36" s="1">
        <v>0</v>
      </c>
      <c r="J36" s="3" t="s">
        <v>16</v>
      </c>
      <c r="K36" s="2" t="str">
        <f>J36*570.59</f>
        <v>0</v>
      </c>
      <c r="L36" s="5"/>
    </row>
    <row r="37" spans="1:12" customHeight="1" ht="105" outlineLevel="5">
      <c r="A37" s="1"/>
      <c r="B37" s="1">
        <v>827952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0</v>
      </c>
      <c r="H37" s="2">
        <v>0</v>
      </c>
      <c r="I37" s="1">
        <v>0</v>
      </c>
      <c r="J37" s="3" t="s">
        <v>16</v>
      </c>
      <c r="K37" s="2" t="str">
        <f>J37*351.13</f>
        <v>0</v>
      </c>
      <c r="L37" s="5"/>
    </row>
    <row r="38" spans="1:12" outlineLevel="3">
      <c r="A38" s="9" t="s">
        <v>140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826077</v>
      </c>
      <c r="C39" s="1" t="s">
        <v>141</v>
      </c>
      <c r="D39" s="1" t="s">
        <v>142</v>
      </c>
      <c r="E39" s="2" t="s">
        <v>143</v>
      </c>
      <c r="F39" s="2" t="s">
        <v>144</v>
      </c>
      <c r="G39" s="2">
        <v>0</v>
      </c>
      <c r="H39" s="2">
        <v>0</v>
      </c>
      <c r="I39" s="1">
        <v>0</v>
      </c>
      <c r="J39" s="3" t="s">
        <v>16</v>
      </c>
      <c r="K39" s="2" t="str">
        <f>J39*496.86</f>
        <v>0</v>
      </c>
      <c r="L39" s="5"/>
    </row>
    <row r="40" spans="1:12" customHeight="1" ht="105" outlineLevel="5">
      <c r="A40" s="1"/>
      <c r="B40" s="1">
        <v>826078</v>
      </c>
      <c r="C40" s="1" t="s">
        <v>145</v>
      </c>
      <c r="D40" s="1" t="s">
        <v>146</v>
      </c>
      <c r="E40" s="2" t="s">
        <v>143</v>
      </c>
      <c r="F40" s="2" t="s">
        <v>147</v>
      </c>
      <c r="G40" s="2">
        <v>0</v>
      </c>
      <c r="H40" s="2">
        <v>0</v>
      </c>
      <c r="I40" s="1">
        <v>0</v>
      </c>
      <c r="J40" s="3" t="s">
        <v>16</v>
      </c>
      <c r="K40" s="2" t="str">
        <f>J40*601.23</f>
        <v>0</v>
      </c>
      <c r="L40" s="5"/>
    </row>
    <row r="41" spans="1:12" customHeight="1" ht="105" outlineLevel="5">
      <c r="A41" s="1"/>
      <c r="B41" s="1">
        <v>826079</v>
      </c>
      <c r="C41" s="1" t="s">
        <v>148</v>
      </c>
      <c r="D41" s="1" t="s">
        <v>149</v>
      </c>
      <c r="E41" s="2" t="s">
        <v>143</v>
      </c>
      <c r="F41" s="2" t="s">
        <v>150</v>
      </c>
      <c r="G41" s="2">
        <v>0</v>
      </c>
      <c r="H41" s="2">
        <v>0</v>
      </c>
      <c r="I41" s="1">
        <v>0</v>
      </c>
      <c r="J41" s="3" t="s">
        <v>16</v>
      </c>
      <c r="K41" s="2" t="str">
        <f>J41*558.60</f>
        <v>0</v>
      </c>
      <c r="L41" s="5"/>
    </row>
    <row r="42" spans="1:12" customHeight="1" ht="105" outlineLevel="5">
      <c r="A42" s="1"/>
      <c r="B42" s="1">
        <v>826080</v>
      </c>
      <c r="C42" s="1" t="s">
        <v>151</v>
      </c>
      <c r="D42" s="1" t="s">
        <v>152</v>
      </c>
      <c r="E42" s="2" t="s">
        <v>143</v>
      </c>
      <c r="F42" s="2" t="s">
        <v>153</v>
      </c>
      <c r="G42" s="2">
        <v>0</v>
      </c>
      <c r="H42" s="2">
        <v>0</v>
      </c>
      <c r="I42" s="1">
        <v>0</v>
      </c>
      <c r="J42" s="3" t="s">
        <v>16</v>
      </c>
      <c r="K42" s="2" t="str">
        <f>J42*563.01</f>
        <v>0</v>
      </c>
      <c r="L42" s="5"/>
    </row>
    <row r="43" spans="1:12" customHeight="1" ht="105" outlineLevel="5">
      <c r="A43" s="1"/>
      <c r="B43" s="1">
        <v>826081</v>
      </c>
      <c r="C43" s="1" t="s">
        <v>154</v>
      </c>
      <c r="D43" s="1" t="s">
        <v>155</v>
      </c>
      <c r="E43" s="2" t="s">
        <v>143</v>
      </c>
      <c r="F43" s="2" t="s">
        <v>156</v>
      </c>
      <c r="G43" s="2">
        <v>0</v>
      </c>
      <c r="H43" s="2">
        <v>0</v>
      </c>
      <c r="I43" s="1">
        <v>0</v>
      </c>
      <c r="J43" s="3" t="s">
        <v>16</v>
      </c>
      <c r="K43" s="2" t="str">
        <f>J43*554.19</f>
        <v>0</v>
      </c>
      <c r="L43" s="5"/>
    </row>
    <row r="44" spans="1:12" customHeight="1" ht="105" outlineLevel="5">
      <c r="A44" s="1"/>
      <c r="B44" s="1">
        <v>826082</v>
      </c>
      <c r="C44" s="1" t="s">
        <v>157</v>
      </c>
      <c r="D44" s="1" t="s">
        <v>158</v>
      </c>
      <c r="E44" s="2" t="s">
        <v>159</v>
      </c>
      <c r="F44" s="2" t="s">
        <v>64</v>
      </c>
      <c r="G44" s="2" t="s">
        <v>31</v>
      </c>
      <c r="H44" s="2">
        <v>0</v>
      </c>
      <c r="I44" s="1">
        <v>0</v>
      </c>
      <c r="J44" s="3" t="s">
        <v>16</v>
      </c>
      <c r="K44" s="2" t="str">
        <f>J44*0.00</f>
        <v>0</v>
      </c>
      <c r="L44" s="5"/>
    </row>
    <row r="45" spans="1:12" customHeight="1" ht="105" outlineLevel="5">
      <c r="A45" s="1"/>
      <c r="B45" s="1">
        <v>826083</v>
      </c>
      <c r="C45" s="1" t="s">
        <v>160</v>
      </c>
      <c r="D45" s="1" t="s">
        <v>161</v>
      </c>
      <c r="E45" s="2" t="s">
        <v>162</v>
      </c>
      <c r="F45" s="2" t="s">
        <v>64</v>
      </c>
      <c r="G45" s="2">
        <v>0</v>
      </c>
      <c r="H45" s="2">
        <v>0</v>
      </c>
      <c r="I45" s="1">
        <v>0</v>
      </c>
      <c r="J45" s="3" t="s">
        <v>16</v>
      </c>
      <c r="K45" s="2" t="str">
        <f>J45*0.00</f>
        <v>0</v>
      </c>
      <c r="L45" s="5"/>
    </row>
    <row r="46" spans="1:12" customHeight="1" ht="105" outlineLevel="5">
      <c r="A46" s="1"/>
      <c r="B46" s="1">
        <v>826084</v>
      </c>
      <c r="C46" s="1" t="s">
        <v>163</v>
      </c>
      <c r="D46" s="1" t="s">
        <v>164</v>
      </c>
      <c r="E46" s="2" t="s">
        <v>159</v>
      </c>
      <c r="F46" s="2" t="s">
        <v>64</v>
      </c>
      <c r="G46" s="2" t="s">
        <v>31</v>
      </c>
      <c r="H46" s="2">
        <v>0</v>
      </c>
      <c r="I46" s="1">
        <v>0</v>
      </c>
      <c r="J46" s="3" t="s">
        <v>16</v>
      </c>
      <c r="K46" s="2" t="str">
        <f>J46*0.00</f>
        <v>0</v>
      </c>
      <c r="L46" s="5"/>
    </row>
    <row r="47" spans="1:12" customHeight="1" ht="105" outlineLevel="5">
      <c r="A47" s="1"/>
      <c r="B47" s="1">
        <v>826085</v>
      </c>
      <c r="C47" s="1" t="s">
        <v>165</v>
      </c>
      <c r="D47" s="1" t="s">
        <v>166</v>
      </c>
      <c r="E47" s="2" t="s">
        <v>159</v>
      </c>
      <c r="F47" s="2" t="s">
        <v>64</v>
      </c>
      <c r="G47" s="2">
        <v>9</v>
      </c>
      <c r="H47" s="2">
        <v>0</v>
      </c>
      <c r="I47" s="1">
        <v>0</v>
      </c>
      <c r="J47" s="3" t="s">
        <v>16</v>
      </c>
      <c r="K47" s="2" t="str">
        <f>J47*0.00</f>
        <v>0</v>
      </c>
      <c r="L47" s="5"/>
    </row>
    <row r="48" spans="1:12" customHeight="1" ht="105" outlineLevel="5">
      <c r="A48" s="1"/>
      <c r="B48" s="1">
        <v>826086</v>
      </c>
      <c r="C48" s="1" t="s">
        <v>167</v>
      </c>
      <c r="D48" s="1" t="s">
        <v>168</v>
      </c>
      <c r="E48" s="2" t="s">
        <v>159</v>
      </c>
      <c r="F48" s="2" t="s">
        <v>169</v>
      </c>
      <c r="G48" s="2">
        <v>0</v>
      </c>
      <c r="H48" s="2">
        <v>0</v>
      </c>
      <c r="I48" s="1">
        <v>0</v>
      </c>
      <c r="J48" s="3" t="s">
        <v>16</v>
      </c>
      <c r="K48" s="2" t="str">
        <f>J48*608.58</f>
        <v>0</v>
      </c>
      <c r="L48" s="5"/>
    </row>
    <row r="49" spans="1:12" customHeight="1" ht="105" outlineLevel="5">
      <c r="A49" s="1"/>
      <c r="B49" s="1">
        <v>826087</v>
      </c>
      <c r="C49" s="1" t="s">
        <v>170</v>
      </c>
      <c r="D49" s="1" t="s">
        <v>171</v>
      </c>
      <c r="E49" s="2" t="s">
        <v>159</v>
      </c>
      <c r="F49" s="2" t="s">
        <v>172</v>
      </c>
      <c r="G49" s="2">
        <v>0</v>
      </c>
      <c r="H49" s="2">
        <v>0</v>
      </c>
      <c r="I49" s="1">
        <v>0</v>
      </c>
      <c r="J49" s="3" t="s">
        <v>16</v>
      </c>
      <c r="K49" s="2" t="str">
        <f>J49*676.20</f>
        <v>0</v>
      </c>
      <c r="L49" s="5"/>
    </row>
    <row r="50" spans="1:12" customHeight="1" ht="105" outlineLevel="5">
      <c r="A50" s="1"/>
      <c r="B50" s="1">
        <v>826088</v>
      </c>
      <c r="C50" s="1" t="s">
        <v>173</v>
      </c>
      <c r="D50" s="1" t="s">
        <v>174</v>
      </c>
      <c r="E50" s="2" t="s">
        <v>162</v>
      </c>
      <c r="F50" s="2" t="s">
        <v>175</v>
      </c>
      <c r="G50" s="2">
        <v>0</v>
      </c>
      <c r="H50" s="2">
        <v>0</v>
      </c>
      <c r="I50" s="1">
        <v>0</v>
      </c>
      <c r="J50" s="3" t="s">
        <v>16</v>
      </c>
      <c r="K50" s="2" t="str">
        <f>J50*1055.46</f>
        <v>0</v>
      </c>
      <c r="L50" s="5"/>
    </row>
    <row r="51" spans="1:12" customHeight="1" ht="105" outlineLevel="5">
      <c r="A51" s="1"/>
      <c r="B51" s="1">
        <v>826089</v>
      </c>
      <c r="C51" s="1" t="s">
        <v>176</v>
      </c>
      <c r="D51" s="1" t="s">
        <v>177</v>
      </c>
      <c r="E51" s="2" t="s">
        <v>159</v>
      </c>
      <c r="F51" s="2" t="s">
        <v>178</v>
      </c>
      <c r="G51" s="2">
        <v>0</v>
      </c>
      <c r="H51" s="2">
        <v>0</v>
      </c>
      <c r="I51" s="1">
        <v>0</v>
      </c>
      <c r="J51" s="3" t="s">
        <v>16</v>
      </c>
      <c r="K51" s="2" t="str">
        <f>J51*655.62</f>
        <v>0</v>
      </c>
      <c r="L51" s="5"/>
    </row>
    <row r="52" spans="1:12" customHeight="1" ht="105" outlineLevel="5">
      <c r="A52" s="1"/>
      <c r="B52" s="1">
        <v>826090</v>
      </c>
      <c r="C52" s="1" t="s">
        <v>179</v>
      </c>
      <c r="D52" s="1" t="s">
        <v>180</v>
      </c>
      <c r="E52" s="2" t="s">
        <v>159</v>
      </c>
      <c r="F52" s="2" t="s">
        <v>178</v>
      </c>
      <c r="G52" s="2">
        <v>0</v>
      </c>
      <c r="H52" s="2">
        <v>0</v>
      </c>
      <c r="I52" s="1">
        <v>0</v>
      </c>
      <c r="J52" s="3" t="s">
        <v>16</v>
      </c>
      <c r="K52" s="2" t="str">
        <f>J52*655.62</f>
        <v>0</v>
      </c>
      <c r="L52" s="5"/>
    </row>
    <row r="53" spans="1:12" customHeight="1" ht="105" outlineLevel="5">
      <c r="A53" s="1"/>
      <c r="B53" s="1">
        <v>826091</v>
      </c>
      <c r="C53" s="1" t="s">
        <v>181</v>
      </c>
      <c r="D53" s="1" t="s">
        <v>182</v>
      </c>
      <c r="E53" s="2" t="s">
        <v>159</v>
      </c>
      <c r="F53" s="2" t="s">
        <v>183</v>
      </c>
      <c r="G53" s="2">
        <v>0</v>
      </c>
      <c r="H53" s="2">
        <v>0</v>
      </c>
      <c r="I53" s="1">
        <v>0</v>
      </c>
      <c r="J53" s="3" t="s">
        <v>16</v>
      </c>
      <c r="K53" s="2" t="str">
        <f>J53*896.70</f>
        <v>0</v>
      </c>
      <c r="L53" s="5"/>
    </row>
    <row r="54" spans="1:12" customHeight="1" ht="105" outlineLevel="5">
      <c r="A54" s="1"/>
      <c r="B54" s="1">
        <v>826092</v>
      </c>
      <c r="C54" s="1" t="s">
        <v>184</v>
      </c>
      <c r="D54" s="1" t="s">
        <v>185</v>
      </c>
      <c r="E54" s="2" t="s">
        <v>186</v>
      </c>
      <c r="F54" s="2" t="s">
        <v>187</v>
      </c>
      <c r="G54" s="2">
        <v>0</v>
      </c>
      <c r="H54" s="2">
        <v>0</v>
      </c>
      <c r="I54" s="1">
        <v>0</v>
      </c>
      <c r="J54" s="3" t="s">
        <v>16</v>
      </c>
      <c r="K54" s="2" t="str">
        <f>J54*889.35</f>
        <v>0</v>
      </c>
      <c r="L54" s="5"/>
    </row>
    <row r="55" spans="1:12" customHeight="1" ht="105" outlineLevel="5">
      <c r="A55" s="1"/>
      <c r="B55" s="1">
        <v>826093</v>
      </c>
      <c r="C55" s="1" t="s">
        <v>188</v>
      </c>
      <c r="D55" s="1" t="s">
        <v>189</v>
      </c>
      <c r="E55" s="2" t="s">
        <v>190</v>
      </c>
      <c r="F55" s="2" t="s">
        <v>187</v>
      </c>
      <c r="G55" s="2">
        <v>0</v>
      </c>
      <c r="H55" s="2">
        <v>0</v>
      </c>
      <c r="I55" s="1">
        <v>0</v>
      </c>
      <c r="J55" s="3" t="s">
        <v>16</v>
      </c>
      <c r="K55" s="2" t="str">
        <f>J55*889.35</f>
        <v>0</v>
      </c>
      <c r="L55" s="5"/>
    </row>
    <row r="56" spans="1:12" customHeight="1" ht="105" outlineLevel="5">
      <c r="A56" s="1"/>
      <c r="B56" s="1">
        <v>826094</v>
      </c>
      <c r="C56" s="1" t="s">
        <v>191</v>
      </c>
      <c r="D56" s="1" t="s">
        <v>192</v>
      </c>
      <c r="E56" s="2" t="s">
        <v>193</v>
      </c>
      <c r="F56" s="2" t="s">
        <v>194</v>
      </c>
      <c r="G56" s="2">
        <v>0</v>
      </c>
      <c r="H56" s="2">
        <v>0</v>
      </c>
      <c r="I56" s="1">
        <v>0</v>
      </c>
      <c r="J56" s="3" t="s">
        <v>16</v>
      </c>
      <c r="K56" s="2" t="str">
        <f>J56*748.23</f>
        <v>0</v>
      </c>
      <c r="L56" s="5"/>
    </row>
    <row r="57" spans="1:12" customHeight="1" ht="105" outlineLevel="5">
      <c r="A57" s="1"/>
      <c r="B57" s="1">
        <v>826095</v>
      </c>
      <c r="C57" s="1" t="s">
        <v>195</v>
      </c>
      <c r="D57" s="1" t="s">
        <v>196</v>
      </c>
      <c r="E57" s="2" t="s">
        <v>193</v>
      </c>
      <c r="F57" s="2" t="s">
        <v>197</v>
      </c>
      <c r="G57" s="2">
        <v>0</v>
      </c>
      <c r="H57" s="2">
        <v>0</v>
      </c>
      <c r="I57" s="1">
        <v>0</v>
      </c>
      <c r="J57" s="3" t="s">
        <v>16</v>
      </c>
      <c r="K57" s="2" t="str">
        <f>J57*905.52</f>
        <v>0</v>
      </c>
      <c r="L57" s="5"/>
    </row>
    <row r="58" spans="1:12" customHeight="1" ht="105" outlineLevel="5">
      <c r="A58" s="1"/>
      <c r="B58" s="1">
        <v>826096</v>
      </c>
      <c r="C58" s="1" t="s">
        <v>198</v>
      </c>
      <c r="D58" s="1" t="s">
        <v>199</v>
      </c>
      <c r="E58" s="2" t="s">
        <v>193</v>
      </c>
      <c r="F58" s="2" t="s">
        <v>200</v>
      </c>
      <c r="G58" s="2">
        <v>0</v>
      </c>
      <c r="H58" s="2">
        <v>0</v>
      </c>
      <c r="I58" s="1">
        <v>0</v>
      </c>
      <c r="J58" s="3" t="s">
        <v>16</v>
      </c>
      <c r="K58" s="2" t="str">
        <f>J58*906.99</f>
        <v>0</v>
      </c>
      <c r="L58" s="5"/>
    </row>
    <row r="59" spans="1:12" customHeight="1" ht="105" outlineLevel="5">
      <c r="A59" s="1"/>
      <c r="B59" s="1">
        <v>826097</v>
      </c>
      <c r="C59" s="1" t="s">
        <v>201</v>
      </c>
      <c r="D59" s="1" t="s">
        <v>202</v>
      </c>
      <c r="E59" s="2" t="s">
        <v>193</v>
      </c>
      <c r="F59" s="2" t="s">
        <v>203</v>
      </c>
      <c r="G59" s="2">
        <v>0</v>
      </c>
      <c r="H59" s="2">
        <v>0</v>
      </c>
      <c r="I59" s="1">
        <v>0</v>
      </c>
      <c r="J59" s="3" t="s">
        <v>16</v>
      </c>
      <c r="K59" s="2" t="str">
        <f>J59*667.38</f>
        <v>0</v>
      </c>
      <c r="L59" s="5"/>
    </row>
    <row r="60" spans="1:12" customHeight="1" ht="105" outlineLevel="5">
      <c r="A60" s="1"/>
      <c r="B60" s="1">
        <v>826098</v>
      </c>
      <c r="C60" s="1" t="s">
        <v>204</v>
      </c>
      <c r="D60" s="1" t="s">
        <v>205</v>
      </c>
      <c r="E60" s="2" t="s">
        <v>193</v>
      </c>
      <c r="F60" s="2" t="s">
        <v>206</v>
      </c>
      <c r="G60" s="2">
        <v>4</v>
      </c>
      <c r="H60" s="2">
        <v>0</v>
      </c>
      <c r="I60" s="1">
        <v>0</v>
      </c>
      <c r="J60" s="3" t="s">
        <v>16</v>
      </c>
      <c r="K60" s="2" t="str">
        <f>J60*812.91</f>
        <v>0</v>
      </c>
      <c r="L60" s="5"/>
    </row>
    <row r="61" spans="1:12" customHeight="1" ht="105" outlineLevel="5">
      <c r="A61" s="1"/>
      <c r="B61" s="1">
        <v>826099</v>
      </c>
      <c r="C61" s="1" t="s">
        <v>207</v>
      </c>
      <c r="D61" s="1" t="s">
        <v>208</v>
      </c>
      <c r="E61" s="2" t="s">
        <v>193</v>
      </c>
      <c r="F61" s="2" t="s">
        <v>209</v>
      </c>
      <c r="G61" s="2">
        <v>1</v>
      </c>
      <c r="H61" s="2">
        <v>0</v>
      </c>
      <c r="I61" s="1">
        <v>0</v>
      </c>
      <c r="J61" s="3" t="s">
        <v>16</v>
      </c>
      <c r="K61" s="2" t="str">
        <f>J61*1005.48</f>
        <v>0</v>
      </c>
      <c r="L61" s="5"/>
    </row>
    <row r="62" spans="1:12" outlineLevel="3">
      <c r="A62" s="9" t="s">
        <v>210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"/>
    </row>
    <row r="63" spans="1:12" customHeight="1" ht="105" outlineLevel="5">
      <c r="A63" s="1"/>
      <c r="B63" s="1">
        <v>882525</v>
      </c>
      <c r="C63" s="1" t="s">
        <v>211</v>
      </c>
      <c r="D63" s="1"/>
      <c r="E63" s="2" t="s">
        <v>212</v>
      </c>
      <c r="F63" s="2" t="s">
        <v>213</v>
      </c>
      <c r="G63" s="2" t="s">
        <v>214</v>
      </c>
      <c r="H63" s="2">
        <v>0</v>
      </c>
      <c r="I63" s="1">
        <v>0</v>
      </c>
      <c r="J63" s="3" t="s">
        <v>16</v>
      </c>
      <c r="K63" s="2" t="str">
        <f>J63*68.40</f>
        <v>0</v>
      </c>
      <c r="L63" s="5"/>
    </row>
    <row r="64" spans="1:12" customHeight="1" ht="105" outlineLevel="5">
      <c r="A64" s="1"/>
      <c r="B64" s="1">
        <v>883348</v>
      </c>
      <c r="C64" s="1" t="s">
        <v>215</v>
      </c>
      <c r="D64" s="1"/>
      <c r="E64" s="2" t="s">
        <v>216</v>
      </c>
      <c r="F64" s="2" t="s">
        <v>217</v>
      </c>
      <c r="G64" s="2" t="s">
        <v>218</v>
      </c>
      <c r="H64" s="2">
        <v>0</v>
      </c>
      <c r="I64" s="1">
        <v>0</v>
      </c>
      <c r="J64" s="3" t="s">
        <v>16</v>
      </c>
      <c r="K64" s="2" t="str">
        <f>J64*18.81</f>
        <v>0</v>
      </c>
      <c r="L64" s="5"/>
    </row>
    <row r="65" spans="1:12" customHeight="1" ht="105" outlineLevel="5">
      <c r="A65" s="1"/>
      <c r="B65" s="1">
        <v>840185</v>
      </c>
      <c r="C65" s="1" t="s">
        <v>219</v>
      </c>
      <c r="D65" s="1" t="s">
        <v>220</v>
      </c>
      <c r="E65" s="2" t="s">
        <v>221</v>
      </c>
      <c r="F65" s="2" t="s">
        <v>222</v>
      </c>
      <c r="G65" s="2">
        <v>0</v>
      </c>
      <c r="H65" s="2">
        <v>0</v>
      </c>
      <c r="I65" s="1">
        <v>0</v>
      </c>
      <c r="J65" s="3" t="s">
        <v>16</v>
      </c>
      <c r="K65" s="2" t="str">
        <f>J65*66.15</f>
        <v>0</v>
      </c>
      <c r="L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6:K6"/>
    <mergeCell ref="A38:K38"/>
    <mergeCell ref="A62:K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2026-06-22T07:57:07+03:00</dcterms:created>
  <dcterms:modified xsi:type="dcterms:W3CDTF">2026-06-22T07:57:07+03:00</dcterms:modified>
  <dc:title>Untitled Spreadsheet</dc:title>
  <dc:description/>
  <dc:subject/>
  <cp:keywords/>
  <cp:category/>
</cp:coreProperties>
</file>