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<sst xmlns="http://schemas.openxmlformats.org/spreadsheetml/2006/main" uniqueCount="221">
  <si>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</si>
  <si>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</si>
  <si>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</si>
  <si>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</si>
  <si>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</si>
  <si>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</si>
  <si>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</si>
  <si>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</si>
  <si>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</si>
  <si>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</si>
  <si>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</si>
  <si>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</si>
  <si>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VIEIR</t>
  </si>
  <si>
    <t>FIO-110001</t>
  </si>
  <si>
    <t>GL173</t>
  </si>
  <si>
    <t>фильтр косой VR усиленный 1/2" (16/160шт)</t>
  </si>
  <si>
    <t>351.79 руб.</t>
  </si>
  <si>
    <t>шт</t>
  </si>
  <si>
    <t>FIO-110002</t>
  </si>
  <si>
    <t>GL174</t>
  </si>
  <si>
    <t>фильтр косой VR усиленный 3/4" (10/100шт)</t>
  </si>
  <si>
    <t>511.83 руб.</t>
  </si>
  <si>
    <t>FIO-110003</t>
  </si>
  <si>
    <t>GL175</t>
  </si>
  <si>
    <t>фильтр косой VR усиленный 1" (8/80шт)</t>
  </si>
  <si>
    <t>703.57 руб.</t>
  </si>
  <si>
    <t>FIO-110004</t>
  </si>
  <si>
    <t>GL176</t>
  </si>
  <si>
    <t>фильтр косой VR усиленный 1 1/4" (4/40шт)</t>
  </si>
  <si>
    <t>1 416.20 руб.</t>
  </si>
  <si>
    <t>FIO-110005</t>
  </si>
  <si>
    <t>GL177</t>
  </si>
  <si>
    <t>фильтр косой VR усиленный 1 1/2" (2/20шт)</t>
  </si>
  <si>
    <t>2 119.77 руб.</t>
  </si>
  <si>
    <t>FIO-110006</t>
  </si>
  <si>
    <t>GL178</t>
  </si>
  <si>
    <t>фильтр косой VR усиленный 2" (2/20шт)</t>
  </si>
  <si>
    <t>2 681.42 руб.</t>
  </si>
  <si>
    <t>FIO-110007</t>
  </si>
  <si>
    <t>GL173N</t>
  </si>
  <si>
    <t>фильтр косой VR усиленный 1/2" никелированный (16/160шт)</t>
  </si>
  <si>
    <t>356.32 руб.</t>
  </si>
  <si>
    <t>&gt;25</t>
  </si>
  <si>
    <t>FIO-110008</t>
  </si>
  <si>
    <t>GL174N</t>
  </si>
  <si>
    <t>фильтр косой 3/4" никелированный (10/160шт)</t>
  </si>
  <si>
    <t>517.86 руб.</t>
  </si>
  <si>
    <t>FIO-110009</t>
  </si>
  <si>
    <t>GL175N</t>
  </si>
  <si>
    <t>фильтр косой VR усиленный 1" никелированный (10/160шт)</t>
  </si>
  <si>
    <t>711.12 руб.</t>
  </si>
  <si>
    <t>&gt;10</t>
  </si>
  <si>
    <t>VER-000431</t>
  </si>
  <si>
    <t>GL176N</t>
  </si>
  <si>
    <t>Фильтр грубой очистки Ø-1-1/4 НИКЕЛЬ "ViEiR" (40/4шт)</t>
  </si>
  <si>
    <t>1 476.59 руб.</t>
  </si>
  <si>
    <t>VER-000432</t>
  </si>
  <si>
    <t>GL177N</t>
  </si>
  <si>
    <t>Фильтр грубой очистки Ø-1-1/2 НИКЕЛЬ "ViEiR" (20/2шт)</t>
  </si>
  <si>
    <t>2 162.05 руб.</t>
  </si>
  <si>
    <t>VER-000433</t>
  </si>
  <si>
    <t>GL178N</t>
  </si>
  <si>
    <t>Фильтр грубой очистки Ø-2 НИКЕЛЬ "ViEiR" (20/2шт)</t>
  </si>
  <si>
    <t>2 735.77 руб.</t>
  </si>
  <si>
    <t>VER-001323</t>
  </si>
  <si>
    <t>GL10-13</t>
  </si>
  <si>
    <t>Косой фильтр с дренажным краном 1/2" (120/12шт)</t>
  </si>
  <si>
    <t>560.14 руб.</t>
  </si>
  <si>
    <t>VER-001324</t>
  </si>
  <si>
    <t>GL10-14</t>
  </si>
  <si>
    <t>Косой фильтр с дренажным краном 3/4" (80/8шт)</t>
  </si>
  <si>
    <t>729.24 руб.</t>
  </si>
  <si>
    <t>VER-001325</t>
  </si>
  <si>
    <t>GL10-15</t>
  </si>
  <si>
    <t>Косой фильтр с дренажным краном 1" (60/6шт)</t>
  </si>
  <si>
    <t>936.08 руб.</t>
  </si>
  <si>
    <t>ZAP-320025</t>
  </si>
  <si>
    <t>GL133</t>
  </si>
  <si>
    <t>Кран с фильтром бабочка 1/2" VR  (8/96шт)</t>
  </si>
  <si>
    <t>628.08 руб.</t>
  </si>
  <si>
    <t>ZAP-320026</t>
  </si>
  <si>
    <t>GL134</t>
  </si>
  <si>
    <t>Кран с фильтром бабочка 3/4" VR  (6/48шт)</t>
  </si>
  <si>
    <t>1 076.49 руб.</t>
  </si>
  <si>
    <t>ZAP-320027</t>
  </si>
  <si>
    <t>GL135</t>
  </si>
  <si>
    <t>Кран с фильтром бабочка 1" VR  (2/24шт)</t>
  </si>
  <si>
    <t>1 606.44 руб.</t>
  </si>
  <si>
    <t>ZAP-320028</t>
  </si>
  <si>
    <t>GL143</t>
  </si>
  <si>
    <t>Кран с фильтром ручка 1/2" VR (8/72шт)</t>
  </si>
  <si>
    <t>649.22 руб.</t>
  </si>
  <si>
    <t>ZAP-320029</t>
  </si>
  <si>
    <t>GL144</t>
  </si>
  <si>
    <t>Кран с фильтром ручка 3/4" VR (6/36шт)</t>
  </si>
  <si>
    <t>1 052.34 руб.</t>
  </si>
  <si>
    <t>ZAP-320030</t>
  </si>
  <si>
    <t>GL145</t>
  </si>
  <si>
    <t>Кран с фильтром ручка 1" VR (2/24шт)</t>
  </si>
  <si>
    <t>1 558.12 руб.</t>
  </si>
  <si>
    <t>Фильтра косые латунные VALTEC</t>
  </si>
  <si>
    <t>VLC-422001</t>
  </si>
  <si>
    <t>VT.190.N.04</t>
  </si>
  <si>
    <t>Фильтр косой 1/2" нар.-нар.   (14 /224шт)</t>
  </si>
  <si>
    <t>429.00 руб.</t>
  </si>
  <si>
    <t>&gt;50</t>
  </si>
  <si>
    <t>&gt;1000</t>
  </si>
  <si>
    <t>VLC-422002</t>
  </si>
  <si>
    <t>VT.191.N.04</t>
  </si>
  <si>
    <t>Фильтр косой 1/2" вн.-нар. (14 /224шт)</t>
  </si>
  <si>
    <t>&gt;500</t>
  </si>
  <si>
    <t>VLC-422003</t>
  </si>
  <si>
    <t>VT.192.N.04</t>
  </si>
  <si>
    <t>Фильтр косой 1/2"  (14 /224шт)</t>
  </si>
  <si>
    <t>388.00 руб.</t>
  </si>
  <si>
    <t>&gt;100</t>
  </si>
  <si>
    <t>VLC-422004</t>
  </si>
  <si>
    <t>VT.192.N.05</t>
  </si>
  <si>
    <t>Фильтр косой 3/4" (10 /120шт)</t>
  </si>
  <si>
    <t>652.00 руб.</t>
  </si>
  <si>
    <t>VLC-422005</t>
  </si>
  <si>
    <t>VT.192.N.06</t>
  </si>
  <si>
    <t>Фильтр косой 1" (4 /64шт)</t>
  </si>
  <si>
    <t>1 216.00 руб.</t>
  </si>
  <si>
    <t>VLC-422006</t>
  </si>
  <si>
    <t>VT.192.N.07</t>
  </si>
  <si>
    <t>Фильтр косой 1 1/4" (5 /40шт)</t>
  </si>
  <si>
    <t>2 017.00 руб.</t>
  </si>
  <si>
    <t>VLC-422007</t>
  </si>
  <si>
    <t>VT.192.N.08</t>
  </si>
  <si>
    <t>Фильтр косой 1 1/2" (4 /32шт)</t>
  </si>
  <si>
    <t>3 062.00 руб.</t>
  </si>
  <si>
    <t>VLC-422008</t>
  </si>
  <si>
    <t>VT.192.N.09</t>
  </si>
  <si>
    <t>Фильтр косой 2" (2 /18шт)</t>
  </si>
  <si>
    <t>4 045.00 руб.</t>
  </si>
  <si>
    <t>VLC-422009</t>
  </si>
  <si>
    <t>VT.193.N.04</t>
  </si>
  <si>
    <t>Фильтр косой 1/2" (c заглушкой)  (16 /96шт)</t>
  </si>
  <si>
    <t>453.00 руб.</t>
  </si>
  <si>
    <t>VLC-422010</t>
  </si>
  <si>
    <t>VT.193.N.05</t>
  </si>
  <si>
    <t>Фильтр косой 3/4" (c заглушкой)  (12 /48шт)</t>
  </si>
  <si>
    <t>910.00 руб.</t>
  </si>
  <si>
    <t>VLC-422011</t>
  </si>
  <si>
    <t>VT.193.N.06</t>
  </si>
  <si>
    <t>Фильтр косой 1"  (c заглушкой)  (4 /24шт)</t>
  </si>
  <si>
    <t>1 514.00 руб.</t>
  </si>
  <si>
    <t>Фильтра косые латунные ZEGOR</t>
  </si>
  <si>
    <t>ZGR-000057</t>
  </si>
  <si>
    <t>G1</t>
  </si>
  <si>
    <t>Фильтр косой Zegor 1/2" грубой очистки латунный (30/120шт)</t>
  </si>
  <si>
    <t>390.99 руб.</t>
  </si>
  <si>
    <t>ZGR-000058</t>
  </si>
  <si>
    <t>G2</t>
  </si>
  <si>
    <t>Фильтр косой Zegor 3/4" грубой очистки латунный (20/80шт)</t>
  </si>
  <si>
    <t>535.99 руб.</t>
  </si>
  <si>
    <t>ZGR-000059</t>
  </si>
  <si>
    <t>G3</t>
  </si>
  <si>
    <t>Фильтр косой Zegor 1" грубой очистки латунный (15/60шт)</t>
  </si>
  <si>
    <t>626.23 руб.</t>
  </si>
  <si>
    <t>ZGR-000118</t>
  </si>
  <si>
    <t>G4</t>
  </si>
  <si>
    <t>Фильтр косой Zegor 1 1/4" грубой очистки латунный (9/36шт)</t>
  </si>
  <si>
    <t>1 206.40 руб.</t>
  </si>
  <si>
    <t>ZGR-000119</t>
  </si>
  <si>
    <t>G5</t>
  </si>
  <si>
    <t>Фильтр косой Zegor 1 1/2" грубой очистки латунный (6/24шт)</t>
  </si>
  <si>
    <t>1 602.10 руб.</t>
  </si>
  <si>
    <t>ZGR-000120</t>
  </si>
  <si>
    <t>G6</t>
  </si>
  <si>
    <t>Фильтр косой Zegor 2" грубой очистки латунный (3/18шт)</t>
  </si>
  <si>
    <t>2 415.21 руб.</t>
  </si>
  <si>
    <t>Фильтра косые латунные COMPACT</t>
  </si>
  <si>
    <t>OTM-110054</t>
  </si>
  <si>
    <t>Фильтр косой 1/2" грубой очистки латунный (10/300шт)</t>
  </si>
  <si>
    <t>220.59 руб.</t>
  </si>
  <si>
    <t>OTM-110055</t>
  </si>
  <si>
    <t>Фильтр косой 3/4" грубой очистки латунный (10/150шт)</t>
  </si>
  <si>
    <t>365.94 руб.</t>
  </si>
  <si>
    <t>OTM-110056</t>
  </si>
  <si>
    <t>Фильтр косой 1" грубой очистки латунный (10/100шт)</t>
  </si>
  <si>
    <t>490.77 руб.</t>
  </si>
  <si>
    <t>Фильтра косые латунные TEBO</t>
  </si>
  <si>
    <t>ALT-122004</t>
  </si>
  <si>
    <t>T-Фг.801.12.CN</t>
  </si>
  <si>
    <t>Фильтр грубой очистки TEBO ВН/ВН 1/2" (400 мкм) (20/160шт)</t>
  </si>
  <si>
    <t>383.23 руб.</t>
  </si>
  <si>
    <t>ALT-122005</t>
  </si>
  <si>
    <t>T-Фг.801.34.CN</t>
  </si>
  <si>
    <t>Фильтр грубой очистки TEBO ВН/ВН 3/4" (400 мкм) (13/104)</t>
  </si>
  <si>
    <t>577.39 руб.</t>
  </si>
  <si>
    <t>ALT-122006</t>
  </si>
  <si>
    <t>T-Фг.801.1.CN</t>
  </si>
  <si>
    <t>Фильтр грубой очистки TEBO ВН/ВН 1" (400 мкм) (6/48) (шт.)</t>
  </si>
  <si>
    <t>1 108.90 руб.</t>
  </si>
  <si>
    <t>Фильтра косые латунные TEMPER</t>
  </si>
  <si>
    <t>TMP-200125</t>
  </si>
  <si>
    <t>F2215ВВ1240</t>
  </si>
  <si>
    <t>Фильтр сетчатый для воды 1/2" вн/вн PN40, Temper (20шт)</t>
  </si>
  <si>
    <t>344.10 руб.</t>
  </si>
  <si>
    <t>TMP-200126</t>
  </si>
  <si>
    <t>F2220ВВ3440</t>
  </si>
  <si>
    <t>Фильтр сетчатый для воды 3/4" вн/вн PN40, Temper (12шт)</t>
  </si>
  <si>
    <t>573.50 руб.</t>
  </si>
  <si>
    <t>TMP-200127</t>
  </si>
  <si>
    <t>F2225ВВ140</t>
  </si>
  <si>
    <t>Фильтр сетчатый для воды 1" вн/вн PN40, Temper (8шт)</t>
  </si>
  <si>
    <t>839.90 руб.</t>
  </si>
  <si>
    <t>TMP-200128</t>
  </si>
  <si>
    <t>F2232ВВ11425</t>
  </si>
  <si>
    <t>Фильтр сетчатый для воды 11/4" вн/вн PN25, Temper (5шт)</t>
  </si>
  <si>
    <t>1 302.40 руб.</t>
  </si>
  <si>
    <t>TMP-200129</t>
  </si>
  <si>
    <t>F2240ВВ11225</t>
  </si>
  <si>
    <t>Фильтр сетчатый для воды 11/2" вн/вн PN25, Temper (3шт)</t>
  </si>
  <si>
    <t>2 279.20 руб.</t>
  </si>
  <si>
    <t>TMP-200130</t>
  </si>
  <si>
    <t>F2250ВВ225</t>
  </si>
  <si>
    <t>Фильтр сетчатый для воды 2" вн/вн PN25, Temper (2шт)</t>
  </si>
  <si>
    <t>3 089.50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</si>
</sst>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b8_86a5_11e9_8101_003048fd731b_1b5db410_f93d_11ef_a6ea_047c1617b1431.jpeg"/><Relationship Id="rId2" Type="http://schemas.openxmlformats.org/officeDocument/2006/relationships/image" Target="../media/83e7faba_86a5_11e9_8101_003048fd731b_1b5db415_f93d_11ef_a6ea_047c1617b1432.jpeg"/><Relationship Id="rId3" Type="http://schemas.openxmlformats.org/officeDocument/2006/relationships/image" Target="../media/83e7fabc_86a5_11e9_8101_003048fd731b_1b5db41a_f93d_11ef_a6ea_047c1617b1433.jpeg"/><Relationship Id="rId4" Type="http://schemas.openxmlformats.org/officeDocument/2006/relationships/image" Target="../media/83e7fabe_86a5_11e9_8101_003048fd731b_1b5db41f_f93d_11ef_a6ea_047c1617b1434.jpeg"/><Relationship Id="rId5" Type="http://schemas.openxmlformats.org/officeDocument/2006/relationships/image" Target="../media/83e7fac0_86a5_11e9_8101_003048fd731b_1b5db424_f93d_11ef_a6ea_047c1617b1435.jpeg"/><Relationship Id="rId6" Type="http://schemas.openxmlformats.org/officeDocument/2006/relationships/image" Target="../media/83e7fac2_86a5_11e9_8101_003048fd731b_1b5db429_f93d_11ef_a6ea_047c1617b1436.jpeg"/><Relationship Id="rId7" Type="http://schemas.openxmlformats.org/officeDocument/2006/relationships/image" Target="../media/c1475c4c_799b_11eb_8253_003048fd731b_1b5db411_f93d_11ef_a6ea_047c1617b1437.jpeg"/><Relationship Id="rId8" Type="http://schemas.openxmlformats.org/officeDocument/2006/relationships/image" Target="../media/c1475c4e_799b_11eb_8253_003048fd731b_1b5db416_f93d_11ef_a6ea_047c1617b1438.jpeg"/><Relationship Id="rId9" Type="http://schemas.openxmlformats.org/officeDocument/2006/relationships/image" Target="../media/c1475c50_799b_11eb_8253_003048fd731b_1b5db41b_f93d_11ef_a6ea_047c1617b1439.jpeg"/><Relationship Id="rId10" Type="http://schemas.openxmlformats.org/officeDocument/2006/relationships/image" Target="../media/a0751df7_0af9_11ee_a45c_047c1617b143_1b5db420_f93d_11ef_a6ea_047c1617b14310.jpeg"/><Relationship Id="rId11" Type="http://schemas.openxmlformats.org/officeDocument/2006/relationships/image" Target="../media/a0751df9_0af9_11ee_a45c_047c1617b143_1b5db425_f93d_11ef_a6ea_047c1617b14311.jpeg"/><Relationship Id="rId12" Type="http://schemas.openxmlformats.org/officeDocument/2006/relationships/image" Target="../media/a0751dfb_0af9_11ee_a45c_047c1617b143_1b5db42a_f93d_11ef_a6ea_047c1617b14312.jpeg"/><Relationship Id="rId13" Type="http://schemas.openxmlformats.org/officeDocument/2006/relationships/image" Target="../media/3e8472c0_afd7_11ef_a68d_047c1617b143_d92285cf_f1db_11ef_a6e1_047c1617b14313.jpeg"/><Relationship Id="rId14" Type="http://schemas.openxmlformats.org/officeDocument/2006/relationships/image" Target="../media/3e8472c2_afd7_11ef_a68d_047c1617b143_d92285d1_f1db_11ef_a6e1_047c1617b14314.jpeg"/><Relationship Id="rId15" Type="http://schemas.openxmlformats.org/officeDocument/2006/relationships/image" Target="../media/3e8472c4_afd7_11ef_a68d_047c1617b143_d92285d3_f1db_11ef_a6e1_047c1617b14315.jpeg"/><Relationship Id="rId16" Type="http://schemas.openxmlformats.org/officeDocument/2006/relationships/image" Target="../media/97785541_d539_11e9_8109_003048fd731b_1b5db40a_f93d_11ef_a6ea_047c1617b14316.jpeg"/><Relationship Id="rId17" Type="http://schemas.openxmlformats.org/officeDocument/2006/relationships/image" Target="../media/97785543_d539_11e9_8109_003048fd731b_1b5db40b_f93d_11ef_a6ea_047c1617b14317.jpeg"/><Relationship Id="rId18" Type="http://schemas.openxmlformats.org/officeDocument/2006/relationships/image" Target="../media/97785545_d539_11e9_8109_003048fd731b_1b5db40c_f93d_11ef_a6ea_047c1617b14318.jpeg"/><Relationship Id="rId19" Type="http://schemas.openxmlformats.org/officeDocument/2006/relationships/image" Target="../media/60a9d796_d53f_11e9_8109_003048fd731b_1b5db40d_f93d_11ef_a6ea_047c1617b14319.jpeg"/><Relationship Id="rId20" Type="http://schemas.openxmlformats.org/officeDocument/2006/relationships/image" Target="../media/60a9d798_d53f_11e9_8109_003048fd731b_1b5db40e_f93d_11ef_a6ea_047c1617b14320.jpeg"/><Relationship Id="rId21" Type="http://schemas.openxmlformats.org/officeDocument/2006/relationships/image" Target="../media/60a9d79a_d53f_11e9_8109_003048fd731b_1b5db40f_f93d_11ef_a6ea_047c1617b14321.jpeg"/><Relationship Id="rId22" Type="http://schemas.openxmlformats.org/officeDocument/2006/relationships/image" Target="../media/83e7fa4b_86a5_11e9_8101_003048fd731b_1b5db3de_f93d_11ef_a6ea_047c1617b14322.jpeg"/><Relationship Id="rId23" Type="http://schemas.openxmlformats.org/officeDocument/2006/relationships/image" Target="../media/83e7fa4f_86a5_11e9_8101_003048fd731b_1b5db3e2_f93d_11ef_a6ea_047c1617b14323.jpeg"/><Relationship Id="rId24" Type="http://schemas.openxmlformats.org/officeDocument/2006/relationships/image" Target="../media/83e7fa53_86a5_11e9_8101_003048fd731b_1b5db3e6_f93d_11ef_a6ea_047c1617b14324.jpeg"/><Relationship Id="rId25" Type="http://schemas.openxmlformats.org/officeDocument/2006/relationships/image" Target="../media/83e7fa57_86a5_11e9_8101_003048fd731b_1b5db3ea_f93d_11ef_a6ea_047c1617b14325.jpeg"/><Relationship Id="rId26" Type="http://schemas.openxmlformats.org/officeDocument/2006/relationships/image" Target="../media/83e7fa5b_86a5_11e9_8101_003048fd731b_1b5db3ee_f93d_11ef_a6ea_047c1617b14326.jpeg"/><Relationship Id="rId27" Type="http://schemas.openxmlformats.org/officeDocument/2006/relationships/image" Target="../media/83e7fa5f_86a5_11e9_8101_003048fd731b_1b5db3f2_f93d_11ef_a6ea_047c1617b14327.jpeg"/><Relationship Id="rId28" Type="http://schemas.openxmlformats.org/officeDocument/2006/relationships/image" Target="../media/83e7fa63_86a5_11e9_8101_003048fd731b_1b5db3f6_f93d_11ef_a6ea_047c1617b14328.jpeg"/><Relationship Id="rId29" Type="http://schemas.openxmlformats.org/officeDocument/2006/relationships/image" Target="../media/83e7fa67_86a5_11e9_8101_003048fd731b_1b5db3fa_f93d_11ef_a6ea_047c1617b14329.jpeg"/><Relationship Id="rId30" Type="http://schemas.openxmlformats.org/officeDocument/2006/relationships/image" Target="../media/83e7fa6b_86a5_11e9_8101_003048fd731b_1b5db3fe_f93d_11ef_a6ea_047c1617b14330.jpeg"/><Relationship Id="rId31" Type="http://schemas.openxmlformats.org/officeDocument/2006/relationships/image" Target="../media/83e7fa6f_86a5_11e9_8101_003048fd731b_1b5db402_f93d_11ef_a6ea_047c1617b14331.jpeg"/><Relationship Id="rId32" Type="http://schemas.openxmlformats.org/officeDocument/2006/relationships/image" Target="../media/83e7fa73_86a5_11e9_8101_003048fd731b_1b5db406_f93d_11ef_a6ea_047c1617b14332.jpeg"/><Relationship Id="rId33" Type="http://schemas.openxmlformats.org/officeDocument/2006/relationships/image" Target="../media/f423f45b_c461_11eb_82be_003048fd731b_a15553b0_602e_11ec_a20b_00259070b48733.jpeg"/><Relationship Id="rId34" Type="http://schemas.openxmlformats.org/officeDocument/2006/relationships/image" Target="../media/f423f45d_c461_11eb_82be_003048fd731b_a15553b1_602e_11ec_a20b_00259070b48734.jpeg"/><Relationship Id="rId35" Type="http://schemas.openxmlformats.org/officeDocument/2006/relationships/image" Target="../media/f423f45f_c461_11eb_82be_003048fd731b_a15553b2_602e_11ec_a20b_00259070b48735.jpeg"/><Relationship Id="rId36" Type="http://schemas.openxmlformats.org/officeDocument/2006/relationships/image" Target="../media/29b1cbbf_3e5b_11ec_836e_003048fd731b_a15553b3_602e_11ec_a20b_00259070b48736.jpeg"/><Relationship Id="rId37" Type="http://schemas.openxmlformats.org/officeDocument/2006/relationships/image" Target="../media/29b1cbc1_3e5b_11ec_836e_003048fd731b_a15553b4_602e_11ec_a20b_00259070b48737.jpeg"/><Relationship Id="rId38" Type="http://schemas.openxmlformats.org/officeDocument/2006/relationships/image" Target="../media/29b1cbc3_3e5b_11ec_836e_003048fd731b_a15553b5_602e_11ec_a20b_00259070b48738.jpeg"/><Relationship Id="rId39" Type="http://schemas.openxmlformats.org/officeDocument/2006/relationships/image" Target="../media/a12550c9_da6d_11ee_a56d_047c1617b143_1b5db3da_f93d_11ef_a6ea_047c1617b14339.jpeg"/><Relationship Id="rId40" Type="http://schemas.openxmlformats.org/officeDocument/2006/relationships/image" Target="../media/a12550cb_da6d_11ee_a56d_047c1617b143_1b5db3dc_f93d_11ef_a6ea_047c1617b14340.jpeg"/><Relationship Id="rId41" Type="http://schemas.openxmlformats.org/officeDocument/2006/relationships/image" Target="../media/a12550cd_da6d_11ee_a56d_047c1617b143_1b5db3d8_f93d_11ef_a6ea_047c1617b14341.jpeg"/><Relationship Id="rId42" Type="http://schemas.openxmlformats.org/officeDocument/2006/relationships/image" Target="../media/314559e0_e840_11ef_a6d5_047c1617b143_83eb96c9_5d58_11f0_a779_047c1617b14342.jpeg"/><Relationship Id="rId43" Type="http://schemas.openxmlformats.org/officeDocument/2006/relationships/image" Target="../media/314559e2_e840_11ef_a6d5_047c1617b143_83eb96cc_5d58_11f0_a779_047c1617b14343.jpeg"/><Relationship Id="rId44" Type="http://schemas.openxmlformats.org/officeDocument/2006/relationships/image" Target="../media/314559e4_e840_11ef_a6d5_047c1617b143_83eb96cf_5d58_11f0_a779_047c1617b1434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J5*351.79</f>
        <v>0</v>
      </c>
      <c r="L5" s="5"/>
    </row>
    <row r="6" spans="1:12" customHeight="1" ht="105" outlineLevel="4">
      <c r="A6" s="1"/>
      <c r="B6" s="1">
        <v>818869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J6*511.83</f>
        <v>0</v>
      </c>
      <c r="L6" s="5"/>
    </row>
    <row r="7" spans="1:12" customHeight="1" ht="105" outlineLevel="4">
      <c r="A7" s="1"/>
      <c r="B7" s="1">
        <v>818870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J7*703.57</f>
        <v>0</v>
      </c>
      <c r="L7" s="5"/>
    </row>
    <row r="8" spans="1:12" customHeight="1" ht="105" outlineLevel="4">
      <c r="A8" s="1"/>
      <c r="B8" s="1">
        <v>818871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J8*1416.20</f>
        <v>0</v>
      </c>
      <c r="L8" s="5"/>
    </row>
    <row r="9" spans="1:12" customHeight="1" ht="105" outlineLevel="4">
      <c r="A9" s="1"/>
      <c r="B9" s="1">
        <v>818872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J9*2119.77</f>
        <v>0</v>
      </c>
      <c r="L9" s="5"/>
    </row>
    <row r="10" spans="1:12" customHeight="1" ht="105" outlineLevel="4">
      <c r="A10" s="1"/>
      <c r="B10" s="1">
        <v>818873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J10*2681.42</f>
        <v>0</v>
      </c>
      <c r="L10" s="5"/>
    </row>
    <row r="11" spans="1:12" customHeight="1" ht="105" outlineLevel="4">
      <c r="A11" s="1"/>
      <c r="B11" s="1">
        <v>834461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J11*356.32</f>
        <v>0</v>
      </c>
      <c r="L11" s="5"/>
    </row>
    <row r="12" spans="1:12" customHeight="1" ht="105" outlineLevel="4">
      <c r="A12" s="1"/>
      <c r="B12" s="1">
        <v>834462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1</v>
      </c>
      <c r="H12" s="2">
        <v>0</v>
      </c>
      <c r="I12" s="1">
        <v>0</v>
      </c>
      <c r="J12" s="3" t="s">
        <v>17</v>
      </c>
      <c r="K12" s="2" t="str">
        <f>J12*517.86</f>
        <v>0</v>
      </c>
      <c r="L12" s="5"/>
    </row>
    <row r="13" spans="1:12" customHeight="1" ht="105" outlineLevel="4">
      <c r="A13" s="1"/>
      <c r="B13" s="1">
        <v>834463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51</v>
      </c>
      <c r="H13" s="2">
        <v>0</v>
      </c>
      <c r="I13" s="1">
        <v>0</v>
      </c>
      <c r="J13" s="3" t="s">
        <v>17</v>
      </c>
      <c r="K13" s="2" t="str">
        <f>J13*711.12</f>
        <v>0</v>
      </c>
      <c r="L13" s="5"/>
    </row>
    <row r="14" spans="1:12" customHeight="1" ht="105" outlineLevel="4">
      <c r="A14" s="1"/>
      <c r="B14" s="1">
        <v>878113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J14*1476.59</f>
        <v>0</v>
      </c>
      <c r="L14" s="5"/>
    </row>
    <row r="15" spans="1:12" customHeight="1" ht="105" outlineLevel="4">
      <c r="A15" s="1"/>
      <c r="B15" s="1">
        <v>878114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J15*2162.05</f>
        <v>0</v>
      </c>
      <c r="L15" s="5"/>
    </row>
    <row r="16" spans="1:12" customHeight="1" ht="105" outlineLevel="4">
      <c r="A16" s="1"/>
      <c r="B16" s="1">
        <v>878115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17</v>
      </c>
      <c r="K16" s="2" t="str">
        <f>J16*2735.77</f>
        <v>0</v>
      </c>
      <c r="L16" s="5"/>
    </row>
    <row r="17" spans="1:12" customHeight="1" ht="105" outlineLevel="4">
      <c r="A17" s="1"/>
      <c r="B17" s="1">
        <v>885111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5</v>
      </c>
      <c r="H17" s="2">
        <v>0</v>
      </c>
      <c r="I17" s="1">
        <v>0</v>
      </c>
      <c r="J17" s="3" t="s">
        <v>17</v>
      </c>
      <c r="K17" s="2" t="str">
        <f>J17*560.14</f>
        <v>0</v>
      </c>
      <c r="L17" s="5"/>
    </row>
    <row r="18" spans="1:12" customHeight="1" ht="105" outlineLevel="4">
      <c r="A18" s="1"/>
      <c r="B18" s="1">
        <v>885112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9</v>
      </c>
      <c r="H18" s="2">
        <v>0</v>
      </c>
      <c r="I18" s="1">
        <v>0</v>
      </c>
      <c r="J18" s="3" t="s">
        <v>17</v>
      </c>
      <c r="K18" s="2" t="str">
        <f>J18*729.24</f>
        <v>0</v>
      </c>
      <c r="L18" s="5"/>
    </row>
    <row r="19" spans="1:12" customHeight="1" ht="105" outlineLevel="4">
      <c r="A19" s="1"/>
      <c r="B19" s="1">
        <v>885113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5</v>
      </c>
      <c r="H19" s="2">
        <v>0</v>
      </c>
      <c r="I19" s="1">
        <v>0</v>
      </c>
      <c r="J19" s="3" t="s">
        <v>17</v>
      </c>
      <c r="K19" s="2" t="str">
        <f>J19*936.08</f>
        <v>0</v>
      </c>
      <c r="L19" s="5"/>
    </row>
    <row r="20" spans="1:12" customHeight="1" ht="105" outlineLevel="4">
      <c r="A20" s="1"/>
      <c r="B20" s="1">
        <v>823126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17</v>
      </c>
      <c r="K20" s="2" t="str">
        <f>J20*628.08</f>
        <v>0</v>
      </c>
      <c r="L20" s="5"/>
    </row>
    <row r="21" spans="1:12" customHeight="1" ht="105" outlineLevel="4">
      <c r="A21" s="1"/>
      <c r="B21" s="1">
        <v>823127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51</v>
      </c>
      <c r="H21" s="2">
        <v>0</v>
      </c>
      <c r="I21" s="1">
        <v>0</v>
      </c>
      <c r="J21" s="3" t="s">
        <v>17</v>
      </c>
      <c r="K21" s="2" t="str">
        <f>J21*1076.49</f>
        <v>0</v>
      </c>
      <c r="L21" s="5"/>
    </row>
    <row r="22" spans="1:12" customHeight="1" ht="105" outlineLevel="4">
      <c r="A22" s="1"/>
      <c r="B22" s="1">
        <v>823128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6</v>
      </c>
      <c r="H22" s="2">
        <v>0</v>
      </c>
      <c r="I22" s="1">
        <v>0</v>
      </c>
      <c r="J22" s="3" t="s">
        <v>17</v>
      </c>
      <c r="K22" s="2" t="str">
        <f>J22*1606.44</f>
        <v>0</v>
      </c>
      <c r="L22" s="5"/>
    </row>
    <row r="23" spans="1:12" customHeight="1" ht="105" outlineLevel="4">
      <c r="A23" s="1"/>
      <c r="B23" s="1">
        <v>823129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17</v>
      </c>
      <c r="K23" s="2" t="str">
        <f>J23*649.22</f>
        <v>0</v>
      </c>
      <c r="L23" s="5"/>
    </row>
    <row r="24" spans="1:12" customHeight="1" ht="105" outlineLevel="4">
      <c r="A24" s="1"/>
      <c r="B24" s="1">
        <v>823130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10</v>
      </c>
      <c r="H24" s="2">
        <v>0</v>
      </c>
      <c r="I24" s="1">
        <v>0</v>
      </c>
      <c r="J24" s="3" t="s">
        <v>17</v>
      </c>
      <c r="K24" s="2" t="str">
        <f>J24*1052.34</f>
        <v>0</v>
      </c>
      <c r="L24" s="5"/>
    </row>
    <row r="25" spans="1:12" customHeight="1" ht="105" outlineLevel="4">
      <c r="A25" s="1"/>
      <c r="B25" s="1">
        <v>823131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6</v>
      </c>
      <c r="H25" s="2">
        <v>0</v>
      </c>
      <c r="I25" s="1">
        <v>0</v>
      </c>
      <c r="J25" s="3" t="s">
        <v>17</v>
      </c>
      <c r="K25" s="2" t="str">
        <f>J25*1558.12</f>
        <v>0</v>
      </c>
      <c r="L25" s="5"/>
    </row>
    <row r="26" spans="1:12" outlineLevel="2">
      <c r="A26" s="8" t="s">
        <v>100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818841</v>
      </c>
      <c r="C27" s="1" t="s">
        <v>101</v>
      </c>
      <c r="D27" s="1" t="s">
        <v>102</v>
      </c>
      <c r="E27" s="2" t="s">
        <v>103</v>
      </c>
      <c r="F27" s="2" t="s">
        <v>104</v>
      </c>
      <c r="G27" s="2" t="s">
        <v>105</v>
      </c>
      <c r="H27" s="2" t="s">
        <v>106</v>
      </c>
      <c r="I27" s="1">
        <v>0</v>
      </c>
      <c r="J27" s="3" t="s">
        <v>17</v>
      </c>
      <c r="K27" s="2" t="str">
        <f>J27*429.00</f>
        <v>0</v>
      </c>
      <c r="L27" s="5"/>
    </row>
    <row r="28" spans="1:12" customHeight="1" ht="105" outlineLevel="4">
      <c r="A28" s="1"/>
      <c r="B28" s="1">
        <v>818842</v>
      </c>
      <c r="C28" s="1" t="s">
        <v>107</v>
      </c>
      <c r="D28" s="1" t="s">
        <v>108</v>
      </c>
      <c r="E28" s="2" t="s">
        <v>109</v>
      </c>
      <c r="F28" s="2" t="s">
        <v>104</v>
      </c>
      <c r="G28" s="2" t="s">
        <v>42</v>
      </c>
      <c r="H28" s="2" t="s">
        <v>110</v>
      </c>
      <c r="I28" s="1">
        <v>0</v>
      </c>
      <c r="J28" s="3" t="s">
        <v>17</v>
      </c>
      <c r="K28" s="2" t="str">
        <f>J28*429.00</f>
        <v>0</v>
      </c>
      <c r="L28" s="5"/>
    </row>
    <row r="29" spans="1:12" customHeight="1" ht="105" outlineLevel="4">
      <c r="A29" s="1"/>
      <c r="B29" s="1">
        <v>818843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115</v>
      </c>
      <c r="H29" s="2">
        <v>0</v>
      </c>
      <c r="I29" s="1">
        <v>0</v>
      </c>
      <c r="J29" s="3" t="s">
        <v>17</v>
      </c>
      <c r="K29" s="2" t="str">
        <f>J29*388.00</f>
        <v>0</v>
      </c>
      <c r="L29" s="5"/>
    </row>
    <row r="30" spans="1:12" customHeight="1" ht="105" outlineLevel="4">
      <c r="A30" s="1"/>
      <c r="B30" s="1">
        <v>818844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5</v>
      </c>
      <c r="H30" s="2" t="s">
        <v>106</v>
      </c>
      <c r="I30" s="1">
        <v>0</v>
      </c>
      <c r="J30" s="3" t="s">
        <v>17</v>
      </c>
      <c r="K30" s="2" t="str">
        <f>J30*652.00</f>
        <v>0</v>
      </c>
      <c r="L30" s="5"/>
    </row>
    <row r="31" spans="1:12" customHeight="1" ht="105" outlineLevel="4">
      <c r="A31" s="1"/>
      <c r="B31" s="1">
        <v>818845</v>
      </c>
      <c r="C31" s="1" t="s">
        <v>120</v>
      </c>
      <c r="D31" s="1" t="s">
        <v>121</v>
      </c>
      <c r="E31" s="2" t="s">
        <v>122</v>
      </c>
      <c r="F31" s="2" t="s">
        <v>123</v>
      </c>
      <c r="G31" s="2" t="s">
        <v>51</v>
      </c>
      <c r="H31" s="2" t="s">
        <v>110</v>
      </c>
      <c r="I31" s="1">
        <v>0</v>
      </c>
      <c r="J31" s="3" t="s">
        <v>17</v>
      </c>
      <c r="K31" s="2" t="str">
        <f>J31*1216.00</f>
        <v>0</v>
      </c>
      <c r="L31" s="5"/>
    </row>
    <row r="32" spans="1:12" customHeight="1" ht="105" outlineLevel="4">
      <c r="A32" s="1"/>
      <c r="B32" s="1">
        <v>818846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2</v>
      </c>
      <c r="H32" s="2" t="s">
        <v>115</v>
      </c>
      <c r="I32" s="1">
        <v>0</v>
      </c>
      <c r="J32" s="3" t="s">
        <v>17</v>
      </c>
      <c r="K32" s="2" t="str">
        <f>J32*2017.00</f>
        <v>0</v>
      </c>
      <c r="L32" s="5"/>
    </row>
    <row r="33" spans="1:12" customHeight="1" ht="105" outlineLevel="4">
      <c r="A33" s="1"/>
      <c r="B33" s="1">
        <v>818847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4</v>
      </c>
      <c r="H33" s="2" t="s">
        <v>115</v>
      </c>
      <c r="I33" s="1">
        <v>0</v>
      </c>
      <c r="J33" s="3" t="s">
        <v>17</v>
      </c>
      <c r="K33" s="2" t="str">
        <f>J33*3062.00</f>
        <v>0</v>
      </c>
      <c r="L33" s="5"/>
    </row>
    <row r="34" spans="1:12" customHeight="1" ht="105" outlineLevel="4">
      <c r="A34" s="1"/>
      <c r="B34" s="1">
        <v>818848</v>
      </c>
      <c r="C34" s="1" t="s">
        <v>132</v>
      </c>
      <c r="D34" s="1" t="s">
        <v>133</v>
      </c>
      <c r="E34" s="2" t="s">
        <v>134</v>
      </c>
      <c r="F34" s="2" t="s">
        <v>135</v>
      </c>
      <c r="G34" s="2">
        <v>3</v>
      </c>
      <c r="H34" s="2" t="s">
        <v>115</v>
      </c>
      <c r="I34" s="1">
        <v>0</v>
      </c>
      <c r="J34" s="3" t="s">
        <v>17</v>
      </c>
      <c r="K34" s="2" t="str">
        <f>J34*4045.00</f>
        <v>0</v>
      </c>
      <c r="L34" s="5"/>
    </row>
    <row r="35" spans="1:12" customHeight="1" ht="105" outlineLevel="4">
      <c r="A35" s="1"/>
      <c r="B35" s="1">
        <v>818849</v>
      </c>
      <c r="C35" s="1" t="s">
        <v>136</v>
      </c>
      <c r="D35" s="1" t="s">
        <v>137</v>
      </c>
      <c r="E35" s="2" t="s">
        <v>138</v>
      </c>
      <c r="F35" s="2" t="s">
        <v>139</v>
      </c>
      <c r="G35" s="2" t="s">
        <v>42</v>
      </c>
      <c r="H35" s="2" t="s">
        <v>115</v>
      </c>
      <c r="I35" s="1">
        <v>0</v>
      </c>
      <c r="J35" s="3" t="s">
        <v>17</v>
      </c>
      <c r="K35" s="2" t="str">
        <f>J35*453.00</f>
        <v>0</v>
      </c>
      <c r="L35" s="5"/>
    </row>
    <row r="36" spans="1:12" customHeight="1" ht="105" outlineLevel="4">
      <c r="A36" s="1"/>
      <c r="B36" s="1">
        <v>818850</v>
      </c>
      <c r="C36" s="1" t="s">
        <v>140</v>
      </c>
      <c r="D36" s="1" t="s">
        <v>141</v>
      </c>
      <c r="E36" s="2" t="s">
        <v>142</v>
      </c>
      <c r="F36" s="2" t="s">
        <v>143</v>
      </c>
      <c r="G36" s="2">
        <v>5</v>
      </c>
      <c r="H36" s="2" t="s">
        <v>115</v>
      </c>
      <c r="I36" s="1">
        <v>0</v>
      </c>
      <c r="J36" s="3" t="s">
        <v>17</v>
      </c>
      <c r="K36" s="2" t="str">
        <f>J36*910.00</f>
        <v>0</v>
      </c>
      <c r="L36" s="5"/>
    </row>
    <row r="37" spans="1:12" customHeight="1" ht="105" outlineLevel="4">
      <c r="A37" s="1"/>
      <c r="B37" s="1">
        <v>818851</v>
      </c>
      <c r="C37" s="1" t="s">
        <v>144</v>
      </c>
      <c r="D37" s="1" t="s">
        <v>145</v>
      </c>
      <c r="E37" s="2" t="s">
        <v>146</v>
      </c>
      <c r="F37" s="2" t="s">
        <v>147</v>
      </c>
      <c r="G37" s="2">
        <v>4</v>
      </c>
      <c r="H37" s="2" t="s">
        <v>115</v>
      </c>
      <c r="I37" s="1">
        <v>0</v>
      </c>
      <c r="J37" s="3" t="s">
        <v>17</v>
      </c>
      <c r="K37" s="2" t="str">
        <f>J37*1514.00</f>
        <v>0</v>
      </c>
      <c r="L37" s="5"/>
    </row>
    <row r="38" spans="1:12" outlineLevel="2">
      <c r="A38" s="8" t="s">
        <v>148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customHeight="1" ht="105" outlineLevel="4">
      <c r="A39" s="1"/>
      <c r="B39" s="1">
        <v>833196</v>
      </c>
      <c r="C39" s="1" t="s">
        <v>149</v>
      </c>
      <c r="D39" s="1" t="s">
        <v>150</v>
      </c>
      <c r="E39" s="2" t="s">
        <v>151</v>
      </c>
      <c r="F39" s="2" t="s">
        <v>152</v>
      </c>
      <c r="G39" s="2" t="s">
        <v>42</v>
      </c>
      <c r="H39" s="2">
        <v>0</v>
      </c>
      <c r="I39" s="1">
        <v>0</v>
      </c>
      <c r="J39" s="3" t="s">
        <v>17</v>
      </c>
      <c r="K39" s="2" t="str">
        <f>J39*390.99</f>
        <v>0</v>
      </c>
      <c r="L39" s="5"/>
    </row>
    <row r="40" spans="1:12" customHeight="1" ht="105" outlineLevel="4">
      <c r="A40" s="1"/>
      <c r="B40" s="1">
        <v>833197</v>
      </c>
      <c r="C40" s="1" t="s">
        <v>153</v>
      </c>
      <c r="D40" s="1" t="s">
        <v>154</v>
      </c>
      <c r="E40" s="2" t="s">
        <v>155</v>
      </c>
      <c r="F40" s="2" t="s">
        <v>156</v>
      </c>
      <c r="G40" s="2" t="s">
        <v>51</v>
      </c>
      <c r="H40" s="2">
        <v>0</v>
      </c>
      <c r="I40" s="1">
        <v>0</v>
      </c>
      <c r="J40" s="3" t="s">
        <v>17</v>
      </c>
      <c r="K40" s="2" t="str">
        <f>J40*535.99</f>
        <v>0</v>
      </c>
      <c r="L40" s="5"/>
    </row>
    <row r="41" spans="1:12" customHeight="1" ht="105" outlineLevel="4">
      <c r="A41" s="1"/>
      <c r="B41" s="1">
        <v>833198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0</v>
      </c>
      <c r="H41" s="2">
        <v>0</v>
      </c>
      <c r="I41" s="1">
        <v>0</v>
      </c>
      <c r="J41" s="3" t="s">
        <v>17</v>
      </c>
      <c r="K41" s="2" t="str">
        <f>J41*626.23</f>
        <v>0</v>
      </c>
      <c r="L41" s="5"/>
    </row>
    <row r="42" spans="1:12" customHeight="1" ht="105" outlineLevel="4">
      <c r="A42" s="1"/>
      <c r="B42" s="1">
        <v>837284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0</v>
      </c>
      <c r="H42" s="2">
        <v>0</v>
      </c>
      <c r="I42" s="1">
        <v>0</v>
      </c>
      <c r="J42" s="3" t="s">
        <v>17</v>
      </c>
      <c r="K42" s="2" t="str">
        <f>J42*1206.40</f>
        <v>0</v>
      </c>
      <c r="L42" s="5"/>
    </row>
    <row r="43" spans="1:12" customHeight="1" ht="105" outlineLevel="4">
      <c r="A43" s="1"/>
      <c r="B43" s="1">
        <v>837285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2</v>
      </c>
      <c r="H43" s="2">
        <v>0</v>
      </c>
      <c r="I43" s="1">
        <v>0</v>
      </c>
      <c r="J43" s="3" t="s">
        <v>17</v>
      </c>
      <c r="K43" s="2" t="str">
        <f>J43*1602.10</f>
        <v>0</v>
      </c>
      <c r="L43" s="5"/>
    </row>
    <row r="44" spans="1:12" customHeight="1" ht="105" outlineLevel="4">
      <c r="A44" s="1"/>
      <c r="B44" s="1">
        <v>837286</v>
      </c>
      <c r="C44" s="1" t="s">
        <v>169</v>
      </c>
      <c r="D44" s="1" t="s">
        <v>170</v>
      </c>
      <c r="E44" s="2" t="s">
        <v>171</v>
      </c>
      <c r="F44" s="2" t="s">
        <v>172</v>
      </c>
      <c r="G44" s="2">
        <v>0</v>
      </c>
      <c r="H44" s="2">
        <v>0</v>
      </c>
      <c r="I44" s="1">
        <v>0</v>
      </c>
      <c r="J44" s="3" t="s">
        <v>17</v>
      </c>
      <c r="K44" s="2" t="str">
        <f>J44*2415.21</f>
        <v>0</v>
      </c>
      <c r="L44" s="5"/>
    </row>
    <row r="45" spans="1:12" outlineLevel="2">
      <c r="A45" s="8" t="s">
        <v>173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882883</v>
      </c>
      <c r="C46" s="1" t="s">
        <v>174</v>
      </c>
      <c r="D46" s="1"/>
      <c r="E46" s="2" t="s">
        <v>175</v>
      </c>
      <c r="F46" s="2" t="s">
        <v>176</v>
      </c>
      <c r="G46" s="2" t="s">
        <v>115</v>
      </c>
      <c r="H46" s="2">
        <v>0</v>
      </c>
      <c r="I46" s="1">
        <v>0</v>
      </c>
      <c r="J46" s="3" t="s">
        <v>17</v>
      </c>
      <c r="K46" s="2" t="str">
        <f>J46*220.59</f>
        <v>0</v>
      </c>
      <c r="L46" s="5"/>
    </row>
    <row r="47" spans="1:12" customHeight="1" ht="105" outlineLevel="4">
      <c r="A47" s="1"/>
      <c r="B47" s="1">
        <v>883346</v>
      </c>
      <c r="C47" s="1" t="s">
        <v>177</v>
      </c>
      <c r="D47" s="1"/>
      <c r="E47" s="2" t="s">
        <v>178</v>
      </c>
      <c r="F47" s="2" t="s">
        <v>179</v>
      </c>
      <c r="G47" s="2" t="s">
        <v>105</v>
      </c>
      <c r="H47" s="2">
        <v>0</v>
      </c>
      <c r="I47" s="1">
        <v>0</v>
      </c>
      <c r="J47" s="3" t="s">
        <v>17</v>
      </c>
      <c r="K47" s="2" t="str">
        <f>J47*365.94</f>
        <v>0</v>
      </c>
      <c r="L47" s="5"/>
    </row>
    <row r="48" spans="1:12" customHeight="1" ht="105" outlineLevel="4">
      <c r="A48" s="1"/>
      <c r="B48" s="1">
        <v>883347</v>
      </c>
      <c r="C48" s="1" t="s">
        <v>180</v>
      </c>
      <c r="D48" s="1"/>
      <c r="E48" s="2" t="s">
        <v>181</v>
      </c>
      <c r="F48" s="2" t="s">
        <v>182</v>
      </c>
      <c r="G48" s="2" t="s">
        <v>105</v>
      </c>
      <c r="H48" s="2">
        <v>0</v>
      </c>
      <c r="I48" s="1">
        <v>0</v>
      </c>
      <c r="J48" s="3" t="s">
        <v>17</v>
      </c>
      <c r="K48" s="2" t="str">
        <f>J48*490.77</f>
        <v>0</v>
      </c>
      <c r="L48" s="5"/>
    </row>
    <row r="49" spans="1:12" outlineLevel="2">
      <c r="A49" s="8" t="s">
        <v>183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885401</v>
      </c>
      <c r="C50" s="1" t="s">
        <v>184</v>
      </c>
      <c r="D50" s="1" t="s">
        <v>185</v>
      </c>
      <c r="E50" s="2" t="s">
        <v>186</v>
      </c>
      <c r="F50" s="2" t="s">
        <v>187</v>
      </c>
      <c r="G50" s="2" t="s">
        <v>115</v>
      </c>
      <c r="H50" s="2">
        <v>0</v>
      </c>
      <c r="I50" s="1">
        <v>0</v>
      </c>
      <c r="J50" s="3" t="s">
        <v>17</v>
      </c>
      <c r="K50" s="2" t="str">
        <f>J50*383.23</f>
        <v>0</v>
      </c>
      <c r="L50" s="5"/>
    </row>
    <row r="51" spans="1:12" customHeight="1" ht="105" outlineLevel="4">
      <c r="A51" s="1"/>
      <c r="B51" s="1">
        <v>885402</v>
      </c>
      <c r="C51" s="1" t="s">
        <v>188</v>
      </c>
      <c r="D51" s="1" t="s">
        <v>189</v>
      </c>
      <c r="E51" s="2" t="s">
        <v>190</v>
      </c>
      <c r="F51" s="2" t="s">
        <v>191</v>
      </c>
      <c r="G51" s="2">
        <v>10</v>
      </c>
      <c r="H51" s="2">
        <v>0</v>
      </c>
      <c r="I51" s="1">
        <v>0</v>
      </c>
      <c r="J51" s="3" t="s">
        <v>17</v>
      </c>
      <c r="K51" s="2" t="str">
        <f>J51*577.39</f>
        <v>0</v>
      </c>
      <c r="L51" s="5"/>
    </row>
    <row r="52" spans="1:12" customHeight="1" ht="105" outlineLevel="4">
      <c r="A52" s="1"/>
      <c r="B52" s="1">
        <v>885403</v>
      </c>
      <c r="C52" s="1" t="s">
        <v>192</v>
      </c>
      <c r="D52" s="1" t="s">
        <v>193</v>
      </c>
      <c r="E52" s="2" t="s">
        <v>194</v>
      </c>
      <c r="F52" s="2" t="s">
        <v>195</v>
      </c>
      <c r="G52" s="2" t="s">
        <v>51</v>
      </c>
      <c r="H52" s="2">
        <v>0</v>
      </c>
      <c r="I52" s="1">
        <v>0</v>
      </c>
      <c r="J52" s="3" t="s">
        <v>17</v>
      </c>
      <c r="K52" s="2" t="str">
        <f>J52*1108.90</f>
        <v>0</v>
      </c>
      <c r="L52" s="5"/>
    </row>
    <row r="53" spans="1:12" outlineLevel="2">
      <c r="A53" s="8" t="s">
        <v>196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5"/>
    </row>
    <row r="54" spans="1:12" outlineLevel="4">
      <c r="A54" s="1"/>
      <c r="B54" s="1">
        <v>960509</v>
      </c>
      <c r="C54" s="1" t="s">
        <v>197</v>
      </c>
      <c r="D54" s="1" t="s">
        <v>198</v>
      </c>
      <c r="E54" s="2" t="s">
        <v>199</v>
      </c>
      <c r="F54" s="2" t="s">
        <v>200</v>
      </c>
      <c r="G54" s="2">
        <v>0</v>
      </c>
      <c r="H54" s="2">
        <v>0</v>
      </c>
      <c r="I54" s="1">
        <v>0</v>
      </c>
      <c r="J54" s="3" t="s">
        <v>17</v>
      </c>
      <c r="K54" s="2" t="str">
        <f>J54*344.10</f>
        <v>0</v>
      </c>
      <c r="L54" s="5"/>
    </row>
    <row r="55" spans="1:12" outlineLevel="4">
      <c r="A55" s="1"/>
      <c r="B55" s="1">
        <v>960510</v>
      </c>
      <c r="C55" s="1" t="s">
        <v>201</v>
      </c>
      <c r="D55" s="1" t="s">
        <v>202</v>
      </c>
      <c r="E55" s="2" t="s">
        <v>203</v>
      </c>
      <c r="F55" s="2" t="s">
        <v>204</v>
      </c>
      <c r="G55" s="2">
        <v>0</v>
      </c>
      <c r="H55" s="2">
        <v>0</v>
      </c>
      <c r="I55" s="1">
        <v>0</v>
      </c>
      <c r="J55" s="3" t="s">
        <v>17</v>
      </c>
      <c r="K55" s="2" t="str">
        <f>J55*573.50</f>
        <v>0</v>
      </c>
      <c r="L55" s="5"/>
    </row>
    <row r="56" spans="1:12" outlineLevel="4">
      <c r="A56" s="1"/>
      <c r="B56" s="1">
        <v>960511</v>
      </c>
      <c r="C56" s="1" t="s">
        <v>205</v>
      </c>
      <c r="D56" s="1" t="s">
        <v>206</v>
      </c>
      <c r="E56" s="2" t="s">
        <v>207</v>
      </c>
      <c r="F56" s="2" t="s">
        <v>208</v>
      </c>
      <c r="G56" s="2">
        <v>0</v>
      </c>
      <c r="H56" s="2">
        <v>0</v>
      </c>
      <c r="I56" s="1">
        <v>0</v>
      </c>
      <c r="J56" s="3" t="s">
        <v>17</v>
      </c>
      <c r="K56" s="2" t="str">
        <f>J56*839.90</f>
        <v>0</v>
      </c>
      <c r="L56" s="5"/>
    </row>
    <row r="57" spans="1:12" outlineLevel="4">
      <c r="A57" s="1"/>
      <c r="B57" s="1">
        <v>960512</v>
      </c>
      <c r="C57" s="1" t="s">
        <v>209</v>
      </c>
      <c r="D57" s="1" t="s">
        <v>210</v>
      </c>
      <c r="E57" s="2" t="s">
        <v>211</v>
      </c>
      <c r="F57" s="2" t="s">
        <v>212</v>
      </c>
      <c r="G57" s="2">
        <v>0</v>
      </c>
      <c r="H57" s="2">
        <v>0</v>
      </c>
      <c r="I57" s="1">
        <v>0</v>
      </c>
      <c r="J57" s="3" t="s">
        <v>17</v>
      </c>
      <c r="K57" s="2" t="str">
        <f>J57*1302.40</f>
        <v>0</v>
      </c>
      <c r="L57" s="5"/>
    </row>
    <row r="58" spans="1:12" outlineLevel="4">
      <c r="A58" s="1"/>
      <c r="B58" s="1">
        <v>960513</v>
      </c>
      <c r="C58" s="1" t="s">
        <v>213</v>
      </c>
      <c r="D58" s="1" t="s">
        <v>214</v>
      </c>
      <c r="E58" s="2" t="s">
        <v>215</v>
      </c>
      <c r="F58" s="2" t="s">
        <v>216</v>
      </c>
      <c r="G58" s="2">
        <v>0</v>
      </c>
      <c r="H58" s="2">
        <v>0</v>
      </c>
      <c r="I58" s="1">
        <v>0</v>
      </c>
      <c r="J58" s="3" t="s">
        <v>17</v>
      </c>
      <c r="K58" s="2" t="str">
        <f>J58*2279.20</f>
        <v>0</v>
      </c>
      <c r="L58" s="5"/>
    </row>
    <row r="59" spans="1:12" outlineLevel="4">
      <c r="A59" s="1"/>
      <c r="B59" s="1">
        <v>960514</v>
      </c>
      <c r="C59" s="1" t="s">
        <v>217</v>
      </c>
      <c r="D59" s="1" t="s">
        <v>218</v>
      </c>
      <c r="E59" s="2" t="s">
        <v>219</v>
      </c>
      <c r="F59" s="2" t="s">
        <v>220</v>
      </c>
      <c r="G59" s="2">
        <v>0</v>
      </c>
      <c r="H59" s="2">
        <v>0</v>
      </c>
      <c r="I59" s="1">
        <v>0</v>
      </c>
      <c r="J59" s="3" t="s">
        <v>17</v>
      </c>
      <c r="K59" s="2" t="str">
        <f>J59*3089.50</f>
        <v>0</v>
      </c>
      <c r="L5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6:K26"/>
    <mergeCell ref="A38:K38"/>
    <mergeCell ref="A45:K45"/>
    <mergeCell ref="A49:K49"/>
    <mergeCell ref="A53:K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2026-08-11T05:52:11+03:00</dcterms:created>
  <dcterms:modified xsi:type="dcterms:W3CDTF">2026-08-11T05:52:11+03:00</dcterms:modified>
  <dc:title>Untitled Spreadsheet</dc:title>
  <dc:description/>
  <dc:subject/>
  <cp:keywords/>
  <cp:category/>
</cp:coreProperties>
</file>