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<sst xmlns="http://schemas.openxmlformats.org/spreadsheetml/2006/main" uniqueCount="254">
  <si>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</si>
  <si>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</si>
  <si>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</si>
  <si>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</si>
  <si>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</si>
  <si>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</si>
  <si>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</si>
  <si>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</si>
  <si>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</si>
  <si>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</si>
  <si>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</si>
  <si>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</si>
  <si>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</si>
  <si>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</si>
  <si>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</si>
  <si>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341.04 руб.</t>
  </si>
  <si>
    <t>&gt;25</t>
  </si>
  <si>
    <t>шт</t>
  </si>
  <si>
    <t>FIO-290002</t>
  </si>
  <si>
    <t>ZH674Q</t>
  </si>
  <si>
    <t>клапан обратный пруж. VR с лат.серд. 3/4" (8/128шт)</t>
  </si>
  <si>
    <t>488.04 руб.</t>
  </si>
  <si>
    <t>&gt;10</t>
  </si>
  <si>
    <t>FIO-290003</t>
  </si>
  <si>
    <t>ZH675Q</t>
  </si>
  <si>
    <t>клапан обратный пруж. VR с лат.серд. 1" (8/72шт)</t>
  </si>
  <si>
    <t>633.57 руб.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</si>
  <si>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</si>
  <si>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</si>
  <si>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</si>
  <si>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</si>
  <si>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395.43 руб.</t>
  </si>
  <si>
    <t>FIO-210002</t>
  </si>
  <si>
    <t>ZH674</t>
  </si>
  <si>
    <t>клапан обратный пруж. VR усиленый 3/4" с лат.серд. (12/96шт)</t>
  </si>
  <si>
    <t>624.75 руб.</t>
  </si>
  <si>
    <t>FIO-210003</t>
  </si>
  <si>
    <t>ZH675</t>
  </si>
  <si>
    <t>клапан обратный пруж. VR усиленый 1" с лат.серд. (8/64шт)</t>
  </si>
  <si>
    <t>911.40 руб.</t>
  </si>
  <si>
    <t>FIO-210004</t>
  </si>
  <si>
    <t>ZH676</t>
  </si>
  <si>
    <t>клапан обратный пруж. VR усиленый 1 1/4" с лат.серд. (4/40шт)</t>
  </si>
  <si>
    <t>1 343.58 руб.</t>
  </si>
  <si>
    <t>FIO-210005</t>
  </si>
  <si>
    <t>ZH677</t>
  </si>
  <si>
    <t>клапан обратный пруж. VR усиленый 1 1/2" с лат.серд. (2/32шт)</t>
  </si>
  <si>
    <t>2 037.42 руб.</t>
  </si>
  <si>
    <t>FIO-210006</t>
  </si>
  <si>
    <t>ZH678</t>
  </si>
  <si>
    <t>клапан обратный пруж. VR усиленый 2" с лат.серд. (2/32шт)</t>
  </si>
  <si>
    <t>3 116.40 руб.</t>
  </si>
  <si>
    <t>FIO-290004</t>
  </si>
  <si>
    <t>ZHM675</t>
  </si>
  <si>
    <t>клапан обратный пруж.  с лат.серд. 1" НАР-ВН (для скважин) с доп. упл. (8/64шт)</t>
  </si>
  <si>
    <t>893.76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</si>
  <si>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</si>
  <si>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</si>
  <si>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</si>
  <si>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</si>
  <si>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</si>
  <si>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</si>
  <si>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</si>
  <si>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486.00 руб.</t>
  </si>
  <si>
    <t>VLC-441002</t>
  </si>
  <si>
    <t>VT.151.N.05</t>
  </si>
  <si>
    <t>Клапан обратный  3/4" (латунный золотник) (11 /132шт)</t>
  </si>
  <si>
    <t>717.00 руб.</t>
  </si>
  <si>
    <t>VLC-441003</t>
  </si>
  <si>
    <t>VT.151.N.06</t>
  </si>
  <si>
    <t>Клапан обратный  1" (латунный золотник)  (8 /96шт)</t>
  </si>
  <si>
    <t>1 103.00 руб.</t>
  </si>
  <si>
    <t>&gt;50</t>
  </si>
  <si>
    <t>VLC-441004</t>
  </si>
  <si>
    <t>VT.161.N.04</t>
  </si>
  <si>
    <t>Клапан обратный  1/2"  (20 /320шт)</t>
  </si>
  <si>
    <t>433.00 руб.</t>
  </si>
  <si>
    <t>VLC-441005</t>
  </si>
  <si>
    <t>VT.161.N.05</t>
  </si>
  <si>
    <t>Клапан обратный  3/4"  (15 /240шт)</t>
  </si>
  <si>
    <t>533.00 руб.</t>
  </si>
  <si>
    <t>&gt;1000</t>
  </si>
  <si>
    <t>VLC-441006</t>
  </si>
  <si>
    <t>VT.161.N.06</t>
  </si>
  <si>
    <t>Клапан обратный  1"  (10 /120шт)</t>
  </si>
  <si>
    <t>881.00 руб.</t>
  </si>
  <si>
    <t>&gt;100</t>
  </si>
  <si>
    <t>VLC-441007</t>
  </si>
  <si>
    <t>VT.161.N.07</t>
  </si>
  <si>
    <t>Клапан обратный  1 1/4" (6 /72шт)</t>
  </si>
  <si>
    <t>1 261.00 руб.</t>
  </si>
  <si>
    <t>VLC-441008</t>
  </si>
  <si>
    <t>VT.161.N.08</t>
  </si>
  <si>
    <t>Клапан обратный  1 1/2" (4 /48шт)</t>
  </si>
  <si>
    <t>2 121.00 руб.</t>
  </si>
  <si>
    <t>VLC-441009</t>
  </si>
  <si>
    <t>VT.161.N.09</t>
  </si>
  <si>
    <t>Клапан обратный  2" (3 /24шт)</t>
  </si>
  <si>
    <t>3 017.00 руб.</t>
  </si>
  <si>
    <t>VLC-441010</t>
  </si>
  <si>
    <t>VT.171.N.04</t>
  </si>
  <si>
    <t>Обратный клапан с дренажем и воздухоотводчиком  1/2" (10 /60шт)</t>
  </si>
  <si>
    <t>1 108.00 руб.</t>
  </si>
  <si>
    <t>VLC-441011</t>
  </si>
  <si>
    <t>VT.171.N.05</t>
  </si>
  <si>
    <t>Обратный клапан с дренажем и воздухоотводчиком  3/4" (8 /32шт)</t>
  </si>
  <si>
    <t>1 558.00 руб.</t>
  </si>
  <si>
    <t>VLC-441012</t>
  </si>
  <si>
    <t>VT.171.N.06</t>
  </si>
  <si>
    <t>Обратный клапан с дренажем и воздухоотводчиком  1" (6 /24шт)</t>
  </si>
  <si>
    <t>2 341.00 руб.</t>
  </si>
  <si>
    <t>VLC-441013</t>
  </si>
  <si>
    <t>VT.171.N.07</t>
  </si>
  <si>
    <t>Обратный клапан с дренажем и воздухоотводчиком  1 1/4" (3 /12шт)</t>
  </si>
  <si>
    <t>3 505.00 руб.</t>
  </si>
  <si>
    <t>VLC-441014</t>
  </si>
  <si>
    <t>VT.202.N.06</t>
  </si>
  <si>
    <t>Клапан обратный для гравитационных  систем   1" (3 /24шт)</t>
  </si>
  <si>
    <t>3 454.00 руб.</t>
  </si>
  <si>
    <t>VLC-441015</t>
  </si>
  <si>
    <t>VT.202.N.07</t>
  </si>
  <si>
    <t>Клапан обратный для гравитационных  систем  1 1/4" (2 /16шт)</t>
  </si>
  <si>
    <t>6 000.00 руб.</t>
  </si>
  <si>
    <t>VLC-999007</t>
  </si>
  <si>
    <t>VT.151.N.07</t>
  </si>
  <si>
    <t>Клапан обратный 1 1/4" (латунный золотник)</t>
  </si>
  <si>
    <t>1 743.00 руб.</t>
  </si>
  <si>
    <t>VLC-999008</t>
  </si>
  <si>
    <t>VT.151.N.08</t>
  </si>
  <si>
    <t>Клапан обратный 1 1/2" (латунный золотник)</t>
  </si>
  <si>
    <t>2 327.00 руб.</t>
  </si>
  <si>
    <t>VLC-999009</t>
  </si>
  <si>
    <t>VT.151.N.09</t>
  </si>
  <si>
    <t>Клапан обратный 2" (латунный золотник)</t>
  </si>
  <si>
    <t>3 472.00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</si>
  <si>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</si>
  <si>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</si>
  <si>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</si>
  <si>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</si>
  <si>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324.87 руб.</t>
  </si>
  <si>
    <t>FIO-250002</t>
  </si>
  <si>
    <t>ZH680</t>
  </si>
  <si>
    <t>Горизонтальный обратный клапан  3/4 VR (12/96шт)</t>
  </si>
  <si>
    <t>448.35 руб.</t>
  </si>
  <si>
    <t>FIO-250003</t>
  </si>
  <si>
    <t>ZH681</t>
  </si>
  <si>
    <t>Горизонтальный обратный клапан  1 VR (10/80шт)</t>
  </si>
  <si>
    <t>717.36 руб.</t>
  </si>
  <si>
    <t>FIO-250004</t>
  </si>
  <si>
    <t>ZH682</t>
  </si>
  <si>
    <t>Горизонтальный обратный клапан  11/4 VR (5/40шт)</t>
  </si>
  <si>
    <t>1 228.92 руб.</t>
  </si>
  <si>
    <t>FIO-250005</t>
  </si>
  <si>
    <t>ZH683</t>
  </si>
  <si>
    <t>Горизонтальный обратный клапан  11/2  VR (4/32шт)</t>
  </si>
  <si>
    <t>1 484.70 руб.</t>
  </si>
  <si>
    <t>FIO-250006</t>
  </si>
  <si>
    <t>ZH684</t>
  </si>
  <si>
    <t>Горизонтальный обратный клапан  2  VR (3/24шт)</t>
  </si>
  <si>
    <t>2 252.04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</si>
  <si>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</si>
  <si>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</si>
  <si>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</si>
  <si>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</si>
  <si>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345.71 руб.</t>
  </si>
  <si>
    <t>ZGR-000055</t>
  </si>
  <si>
    <t>FL2</t>
  </si>
  <si>
    <t>Обратный клапан Zegor усиленный 3/4" латунный шток (25/100шт)</t>
  </si>
  <si>
    <t>506.32 руб.</t>
  </si>
  <si>
    <t>ZGR-000056</t>
  </si>
  <si>
    <t>FL3</t>
  </si>
  <si>
    <t>Обратный клапан Zegor усиленный 1" латунный шток (20/80шт)</t>
  </si>
  <si>
    <t>710.58 руб.</t>
  </si>
  <si>
    <t>ZGR-000121</t>
  </si>
  <si>
    <t>FL4</t>
  </si>
  <si>
    <t>Обратный клапан Zegor усиленный 1 1/4" латунный шток (15/60шт)</t>
  </si>
  <si>
    <t>965.37 руб.</t>
  </si>
  <si>
    <t>ZGR-000122</t>
  </si>
  <si>
    <t>FL5</t>
  </si>
  <si>
    <t>Обратный клапан Zegor усиленный 1 1/2" латунный шток (9/36шт)</t>
  </si>
  <si>
    <t>1 602.35 руб.</t>
  </si>
  <si>
    <t>ZGR-000123</t>
  </si>
  <si>
    <t>FL6</t>
  </si>
  <si>
    <t>Обратный клапан Zegor усиленный 2" латунный шток (3/18шт)</t>
  </si>
  <si>
    <t>2 386.54 руб.</t>
  </si>
  <si>
    <t>ZGR-000131</t>
  </si>
  <si>
    <t>FLN3P</t>
  </si>
  <si>
    <t>Обратный клапан Zegor усиленный 1" НАР-ВН латунный шток (15/90шт)</t>
  </si>
  <si>
    <t>677.06 руб.</t>
  </si>
  <si>
    <t>ZGR-000132</t>
  </si>
  <si>
    <t>FLN4P</t>
  </si>
  <si>
    <t>Обратный клапан Zegor усиленный 1 1/4" НАР-ВН латунный шток (15/60шт)</t>
  </si>
  <si>
    <t>891.56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</si>
  <si>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</si>
  <si>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</si>
  <si>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</si>
  <si>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</si>
  <si>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</si>
  <si>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</si>
  <si>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</si>
  <si>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</si>
  <si>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</si>
  <si>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</si>
  <si>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</si>
  <si>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</si>
  <si>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</si>
  <si>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</si>
  <si>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</si>
  <si>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</si>
  <si>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</si>
  <si>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</si>
  <si>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</si>
  <si>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</si>
  <si>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</si>
  <si>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</si>
  <si>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</si>
  <si>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</si>
  <si>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</si>
  <si>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</si>
  <si>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</si>
  <si>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404.25 руб.</t>
  </si>
  <si>
    <t>VER-001165</t>
  </si>
  <si>
    <t>ZH674-N</t>
  </si>
  <si>
    <t>Обратный клапан с металическим  штоком,  никелированный 3/4"  (128/16шт)</t>
  </si>
  <si>
    <t>592.41 руб.</t>
  </si>
  <si>
    <t>VER-001166</t>
  </si>
  <si>
    <t>ZH675-N</t>
  </si>
  <si>
    <t>Обратный клапан с металическим  штоком,  никелированный 1"  (72/9шт)</t>
  </si>
  <si>
    <t>809.97 руб.</t>
  </si>
  <si>
    <t>VER-001625</t>
  </si>
  <si>
    <t>ZH650-01</t>
  </si>
  <si>
    <t>Обратный клапан 1/2" латунный никелированный (120/12шт)</t>
  </si>
  <si>
    <t>330.75 руб.</t>
  </si>
  <si>
    <t>VER-001626</t>
  </si>
  <si>
    <t>ZH650-02</t>
  </si>
  <si>
    <t>Обратный клапан 3/4" латунный никелированный (60/6шт)</t>
  </si>
  <si>
    <t>486.57 руб.</t>
  </si>
  <si>
    <t>VER-001627</t>
  </si>
  <si>
    <t>ZH650-03</t>
  </si>
  <si>
    <t>Обратный клапан 1" латунный никелированный (50/5шт)</t>
  </si>
  <si>
    <t>748.23 руб.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</si>
  <si>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</si>
  <si>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</si>
  <si>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</si>
  <si>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</si>
  <si>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353.17 руб.</t>
  </si>
  <si>
    <t>ALT-122002</t>
  </si>
  <si>
    <t>T-Ко.701.34.CN</t>
  </si>
  <si>
    <t>Клапан обратный TEBO ВН/ВН 3/4" латунный сердечник (20/160) (шт.)</t>
  </si>
  <si>
    <t>396.95 руб.</t>
  </si>
  <si>
    <t>ALT-122003</t>
  </si>
  <si>
    <t>T-Ко.701.1.CN</t>
  </si>
  <si>
    <t>Клапан обратный TEBO ВН/ВН 1" латунный сердечник (12/96)</t>
  </si>
  <si>
    <t>711.36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</si>
</sst>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a1d_86a5_11e9_8101_003048fd731b_c85d7d5d_281d_11ed_a30f_00259070b4874.jpeg"/><Relationship Id="rId5" Type="http://schemas.openxmlformats.org/officeDocument/2006/relationships/image" Target="../media/8a41ba1f_86a5_11e9_8101_003048fd731b_c85d7d5e_281d_11ed_a30f_00259070b4875.jpeg"/><Relationship Id="rId6" Type="http://schemas.openxmlformats.org/officeDocument/2006/relationships/image" Target="../media/8a41ba21_86a5_11e9_8101_003048fd731b_c85d7d5f_281d_11ed_a30f_00259070b4876.jpeg"/><Relationship Id="rId7" Type="http://schemas.openxmlformats.org/officeDocument/2006/relationships/image" Target="../media/8a41ba23_86a5_11e9_8101_003048fd731b_c85d7d60_281d_11ed_a30f_00259070b4877.jpeg"/><Relationship Id="rId8" Type="http://schemas.openxmlformats.org/officeDocument/2006/relationships/image" Target="../media/8a41ba25_86a5_11e9_8101_003048fd731b_c85d7d61_281d_11ed_a30f_00259070b4878.jpeg"/><Relationship Id="rId9" Type="http://schemas.openxmlformats.org/officeDocument/2006/relationships/image" Target="../media/8a41ba27_86a5_11e9_8101_003048fd731b_c85d7d62_281d_11ed_a30f_00259070b4879.jpeg"/><Relationship Id="rId10" Type="http://schemas.openxmlformats.org/officeDocument/2006/relationships/image" Target="../media/4687ac7f_ffbc_11e9_810b_003048fd731b_4a7d77f8_0312_11ef_a5a4_047c1617b14310.jpeg"/><Relationship Id="rId11" Type="http://schemas.openxmlformats.org/officeDocument/2006/relationships/image" Target="../media/3650f77e_f3c8_11eb_82ff_003048fd731b_4a7d77fa_0312_11ef_a5a4_047c1617b14311.jpeg"/><Relationship Id="rId12" Type="http://schemas.openxmlformats.org/officeDocument/2006/relationships/image" Target="../media/8a41b9e0_86a5_11e9_8101_003048fd731b_c85d7d0e_281d_11ed_a30f_00259070b48712.jpeg"/><Relationship Id="rId13" Type="http://schemas.openxmlformats.org/officeDocument/2006/relationships/image" Target="../media/8a41b9e4_86a5_11e9_8101_003048fd731b_c85d7d12_281d_11ed_a30f_00259070b48713.jpeg"/><Relationship Id="rId14" Type="http://schemas.openxmlformats.org/officeDocument/2006/relationships/image" Target="../media/8a41b9e8_86a5_11e9_8101_003048fd731b_c85d7d16_281d_11ed_a30f_00259070b48714.jpeg"/><Relationship Id="rId15" Type="http://schemas.openxmlformats.org/officeDocument/2006/relationships/image" Target="../media/8a41b9ec_86a5_11e9_8101_003048fd731b_c85d7d26_281d_11ed_a30f_00259070b48715.jpeg"/><Relationship Id="rId16" Type="http://schemas.openxmlformats.org/officeDocument/2006/relationships/image" Target="../media/8a41b9f0_86a5_11e9_8101_003048fd731b_c85d7d2a_281d_11ed_a30f_00259070b48716.jpeg"/><Relationship Id="rId17" Type="http://schemas.openxmlformats.org/officeDocument/2006/relationships/image" Target="../media/8a41b9f4_86a5_11e9_8101_003048fd731b_c85d7d2e_281d_11ed_a30f_00259070b48717.jpeg"/><Relationship Id="rId18" Type="http://schemas.openxmlformats.org/officeDocument/2006/relationships/image" Target="../media/8a41b9f8_86a5_11e9_8101_003048fd731b_c85d7d32_281d_11ed_a30f_00259070b48718.jpeg"/><Relationship Id="rId19" Type="http://schemas.openxmlformats.org/officeDocument/2006/relationships/image" Target="../media/8a41b9fc_86a5_11e9_8101_003048fd731b_c85d7d36_281d_11ed_a30f_00259070b48719.jpeg"/><Relationship Id="rId20" Type="http://schemas.openxmlformats.org/officeDocument/2006/relationships/image" Target="../media/8a41ba00_86a5_11e9_8101_003048fd731b_c85d7d3a_281d_11ed_a30f_00259070b48720.jpeg"/><Relationship Id="rId21" Type="http://schemas.openxmlformats.org/officeDocument/2006/relationships/image" Target="../media/8a41ba04_86a5_11e9_8101_003048fd731b_c85d7d3e_281d_11ed_a30f_00259070b48721.jpeg"/><Relationship Id="rId22" Type="http://schemas.openxmlformats.org/officeDocument/2006/relationships/image" Target="../media/8a41ba08_86a5_11e9_8101_003048fd731b_c85d7d42_281d_11ed_a30f_00259070b48722.jpeg"/><Relationship Id="rId23" Type="http://schemas.openxmlformats.org/officeDocument/2006/relationships/image" Target="../media/8a41ba0c_86a5_11e9_8101_003048fd731b_c85d7d46_281d_11ed_a30f_00259070b48723.jpeg"/><Relationship Id="rId24" Type="http://schemas.openxmlformats.org/officeDocument/2006/relationships/image" Target="../media/8a41ba10_86a5_11e9_8101_003048fd731b_c85d7d4a_281d_11ed_a30f_00259070b48724.jpeg"/><Relationship Id="rId25" Type="http://schemas.openxmlformats.org/officeDocument/2006/relationships/image" Target="../media/8a41ba14_86a5_11e9_8101_003048fd731b_c85d7d4e_281d_11ed_a30f_00259070b48725.jpeg"/><Relationship Id="rId26" Type="http://schemas.openxmlformats.org/officeDocument/2006/relationships/image" Target="../media/8a41ba18_86a5_11e9_8101_003048fd731b_c85d7d50_281d_11ed_a30f_00259070b48726.jpeg"/><Relationship Id="rId27" Type="http://schemas.openxmlformats.org/officeDocument/2006/relationships/image" Target="../media/3a76c3b5_0b65_11ec_831e_003048fd731b_c85d7d1a_281d_11ed_a30f_00259070b48727.jpeg"/><Relationship Id="rId28" Type="http://schemas.openxmlformats.org/officeDocument/2006/relationships/image" Target="../media/3a76c3b7_0b65_11ec_831e_003048fd731b_c85d7d1e_281d_11ed_a30f_00259070b48728.jpeg"/><Relationship Id="rId29" Type="http://schemas.openxmlformats.org/officeDocument/2006/relationships/image" Target="../media/3a76c3b9_0b65_11ec_831e_003048fd731b_c85d7d22_281d_11ed_a30f_00259070b48729.jpeg"/><Relationship Id="rId30" Type="http://schemas.openxmlformats.org/officeDocument/2006/relationships/image" Target="../media/8a41ba73_86a5_11e9_8101_003048fd731b_c85d7d57_281d_11ed_a30f_00259070b48730.jpeg"/><Relationship Id="rId31" Type="http://schemas.openxmlformats.org/officeDocument/2006/relationships/image" Target="../media/8a41ba77_86a5_11e9_8101_003048fd731b_c85d7d58_281d_11ed_a30f_00259070b48731.jpeg"/><Relationship Id="rId32" Type="http://schemas.openxmlformats.org/officeDocument/2006/relationships/image" Target="../media/8a41ba7b_86a5_11e9_8101_003048fd731b_c85d7d59_281d_11ed_a30f_00259070b48732.jpeg"/><Relationship Id="rId33" Type="http://schemas.openxmlformats.org/officeDocument/2006/relationships/image" Target="../media/8a41ba7f_86a5_11e9_8101_003048fd731b_c85d7d5a_281d_11ed_a30f_00259070b48733.jpeg"/><Relationship Id="rId34" Type="http://schemas.openxmlformats.org/officeDocument/2006/relationships/image" Target="../media/8a41ba83_86a5_11e9_8101_003048fd731b_c85d7d5b_281d_11ed_a30f_00259070b48734.jpeg"/><Relationship Id="rId35" Type="http://schemas.openxmlformats.org/officeDocument/2006/relationships/image" Target="../media/8a41ba87_86a5_11e9_8101_003048fd731b_c85d7d5c_281d_11ed_a30f_00259070b48735.jpeg"/><Relationship Id="rId36" Type="http://schemas.openxmlformats.org/officeDocument/2006/relationships/image" Target="../media/f423f455_c461_11eb_82be_003048fd731b_a15553b6_602e_11ec_a20b_00259070b48736.jpeg"/><Relationship Id="rId37" Type="http://schemas.openxmlformats.org/officeDocument/2006/relationships/image" Target="../media/f423f457_c461_11eb_82be_003048fd731b_a15553b7_602e_11ec_a20b_00259070b48737.jpeg"/><Relationship Id="rId38" Type="http://schemas.openxmlformats.org/officeDocument/2006/relationships/image" Target="../media/f423f459_c461_11eb_82be_003048fd731b_a15553b8_602e_11ec_a20b_00259070b48738.jpeg"/><Relationship Id="rId39" Type="http://schemas.openxmlformats.org/officeDocument/2006/relationships/image" Target="../media/29b1cbc5_3e5b_11ec_836e_003048fd731b_a15553b9_602e_11ec_a20b_00259070b48739.jpeg"/><Relationship Id="rId40" Type="http://schemas.openxmlformats.org/officeDocument/2006/relationships/image" Target="../media/29b1cbc7_3e5b_11ec_836e_003048fd731b_a15553ba_602e_11ec_a20b_00259070b48740.jpeg"/><Relationship Id="rId41" Type="http://schemas.openxmlformats.org/officeDocument/2006/relationships/image" Target="../media/29b1cbc9_3e5b_11ec_836e_003048fd731b_a15553bb_602e_11ec_a20b_00259070b48741.jpeg"/><Relationship Id="rId42" Type="http://schemas.openxmlformats.org/officeDocument/2006/relationships/image" Target="../media/29b1cbd9_3e5b_11ec_836e_003048fd731b_c85d7d64_281d_11ed_a30f_00259070b48742.jpeg"/><Relationship Id="rId43" Type="http://schemas.openxmlformats.org/officeDocument/2006/relationships/image" Target="../media/29b1cbdb_3e5b_11ec_836e_003048fd731b_c85d7d65_281d_11ed_a30f_00259070b48743.jpeg"/><Relationship Id="rId44" Type="http://schemas.openxmlformats.org/officeDocument/2006/relationships/image" Target="../media/7ea6b7b2_b825_11eb_82ae_003048fd731b_c85d7d68_281d_11ed_a30f_00259070b48744.jpeg"/><Relationship Id="rId45" Type="http://schemas.openxmlformats.org/officeDocument/2006/relationships/image" Target="../media/7ea6b7b4_b825_11eb_82ae_003048fd731b_c85d7d6c_281d_11ed_a30f_00259070b48745.jpeg"/><Relationship Id="rId46" Type="http://schemas.openxmlformats.org/officeDocument/2006/relationships/image" Target="../media/7ea6b7b6_b825_11eb_82ae_003048fd731b_c85d7d66_281d_11ed_a30f_00259070b48746.jpeg"/><Relationship Id="rId47" Type="http://schemas.openxmlformats.org/officeDocument/2006/relationships/image" Target="../media/2aeadee1_d53b_11eb_82d4_003048fd731b_c85d7d6a_281d_11ed_a30f_00259070b48747.jpeg"/><Relationship Id="rId48" Type="http://schemas.openxmlformats.org/officeDocument/2006/relationships/image" Target="../media/c80274c4_2e67_11ef_a5dc_047c1617b143_d159f9f3_42c7_11ef_a5f7_047c1617b14348.jpeg"/><Relationship Id="rId49" Type="http://schemas.openxmlformats.org/officeDocument/2006/relationships/image" Target="../media/c80274c6_2e67_11ef_a5dc_047c1617b143_d159f9f6_42c7_11ef_a5f7_047c1617b14349.jpeg"/><Relationship Id="rId50" Type="http://schemas.openxmlformats.org/officeDocument/2006/relationships/image" Target="../media/c80274c8_2e67_11ef_a5dc_047c1617b143_d159f9f9_42c7_11ef_a5f7_047c1617b14350.jpeg"/><Relationship Id="rId51" Type="http://schemas.openxmlformats.org/officeDocument/2006/relationships/image" Target="../media/5a6d7b3d_847d_11ef_a64e_047c1617b143_1b5db3a0_f93d_11ef_a6ea_047c1617b14351.jpeg"/><Relationship Id="rId52" Type="http://schemas.openxmlformats.org/officeDocument/2006/relationships/image" Target="../media/5a6d7b3f_847d_11ef_a64e_047c1617b143_1b5db3a3_f93d_11ef_a6ea_047c1617b14352.jpeg"/><Relationship Id="rId53" Type="http://schemas.openxmlformats.org/officeDocument/2006/relationships/image" Target="../media/5a6d7b41_847d_11ef_a64e_047c1617b143_1b5db3a6_f93d_11ef_a6ea_047c1617b14353.jpeg"/><Relationship Id="rId54" Type="http://schemas.openxmlformats.org/officeDocument/2006/relationships/image" Target="../media/28a1d134_7e77_11f0_a7a6_047c1617b143_a24fffc8_96ed_11f0_a7c5_047c1617b14354.jpeg"/><Relationship Id="rId55" Type="http://schemas.openxmlformats.org/officeDocument/2006/relationships/image" Target="../media/28a1d136_7e77_11f0_a7a6_047c1617b143_a24fffcb_96ed_11f0_a7c5_047c1617b14355.jpeg"/><Relationship Id="rId56" Type="http://schemas.openxmlformats.org/officeDocument/2006/relationships/image" Target="../media/28a1d138_7e77_11f0_a7a6_047c1617b143_a24fffc5_96ed_11f0_a7c5_047c1617b14356.jpeg"/><Relationship Id="rId57" Type="http://schemas.openxmlformats.org/officeDocument/2006/relationships/image" Target="../media/7b151f3a_ba14_11ef_a69a_047c1617b143_bb06b65f_e214_11ef_a6cd_047c1617b14357.jpeg"/><Relationship Id="rId58" Type="http://schemas.openxmlformats.org/officeDocument/2006/relationships/image" Target="../media/7b151f3c_ba14_11ef_a69a_047c1617b143_bb06b663_e214_11ef_a6cd_047c1617b14358.jpeg"/><Relationship Id="rId59" Type="http://schemas.openxmlformats.org/officeDocument/2006/relationships/image" Target="../media/7b151f3e_ba14_11ef_a69a_047c1617b143_bb06b667_e214_11ef_a6cd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J4*341.04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J5*488.04</f>
        <v>0</v>
      </c>
      <c r="L5" s="5"/>
    </row>
    <row r="6" spans="1:12" customHeight="1" ht="105" outlineLevel="3">
      <c r="A6" s="1"/>
      <c r="B6" s="1">
        <v>823107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J6*633.57</f>
        <v>0</v>
      </c>
      <c r="L6" s="5"/>
    </row>
    <row r="7" spans="1:12" outlineLevel="1">
      <c r="A7" s="7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818929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J8*395.43</f>
        <v>0</v>
      </c>
      <c r="L8" s="5"/>
    </row>
    <row r="9" spans="1:12" customHeight="1" ht="105" outlineLevel="3">
      <c r="A9" s="1"/>
      <c r="B9" s="1">
        <v>818930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17</v>
      </c>
      <c r="K9" s="2" t="str">
        <f>J9*624.75</f>
        <v>0</v>
      </c>
      <c r="L9" s="5"/>
    </row>
    <row r="10" spans="1:12" customHeight="1" ht="105" outlineLevel="3">
      <c r="A10" s="1"/>
      <c r="B10" s="1">
        <v>818931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17</v>
      </c>
      <c r="K10" s="2" t="str">
        <f>J10*911.40</f>
        <v>0</v>
      </c>
      <c r="L10" s="5"/>
    </row>
    <row r="11" spans="1:12" customHeight="1" ht="105" outlineLevel="3">
      <c r="A11" s="1"/>
      <c r="B11" s="1">
        <v>818932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17</v>
      </c>
      <c r="K11" s="2" t="str">
        <f>J11*1343.58</f>
        <v>0</v>
      </c>
      <c r="L11" s="5"/>
    </row>
    <row r="12" spans="1:12" customHeight="1" ht="105" outlineLevel="3">
      <c r="A12" s="1"/>
      <c r="B12" s="1">
        <v>818933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J12*2037.42</f>
        <v>0</v>
      </c>
      <c r="L12" s="5"/>
    </row>
    <row r="13" spans="1:12" customHeight="1" ht="105" outlineLevel="3">
      <c r="A13" s="1"/>
      <c r="B13" s="1">
        <v>818934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J13*3116.40</f>
        <v>0</v>
      </c>
      <c r="L13" s="5"/>
    </row>
    <row r="14" spans="1:12" customHeight="1" ht="105" outlineLevel="3">
      <c r="A14" s="1"/>
      <c r="B14" s="1">
        <v>824526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J14*893.76</f>
        <v>0</v>
      </c>
      <c r="L14" s="5"/>
    </row>
    <row r="15" spans="1:12" customHeight="1" ht="105" outlineLevel="3">
      <c r="A15" s="1"/>
      <c r="B15" s="1">
        <v>839444</v>
      </c>
      <c r="C15" s="1" t="s">
        <v>56</v>
      </c>
      <c r="D15" s="1" t="s">
        <v>57</v>
      </c>
      <c r="E15" s="2" t="s">
        <v>58</v>
      </c>
      <c r="F15" s="2" t="s">
        <v>55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J15*893.76</f>
        <v>0</v>
      </c>
      <c r="L15" s="5"/>
    </row>
    <row r="16" spans="1:12" outlineLevel="1">
      <c r="A16" s="7" t="s">
        <v>59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customHeight="1" ht="105" outlineLevel="3">
      <c r="A17" s="1"/>
      <c r="B17" s="1">
        <v>818914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-6</v>
      </c>
      <c r="H17" s="2">
        <v>0</v>
      </c>
      <c r="I17" s="1">
        <v>0</v>
      </c>
      <c r="J17" s="3" t="s">
        <v>17</v>
      </c>
      <c r="K17" s="2" t="str">
        <f>J17*486.00</f>
        <v>0</v>
      </c>
      <c r="L17" s="5"/>
    </row>
    <row r="18" spans="1:12" customHeight="1" ht="105" outlineLevel="3">
      <c r="A18" s="1"/>
      <c r="B18" s="1">
        <v>818915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4</v>
      </c>
      <c r="H18" s="2">
        <v>0</v>
      </c>
      <c r="I18" s="1">
        <v>0</v>
      </c>
      <c r="J18" s="3" t="s">
        <v>17</v>
      </c>
      <c r="K18" s="2" t="str">
        <f>J18*717.00</f>
        <v>0</v>
      </c>
      <c r="L18" s="5"/>
    </row>
    <row r="19" spans="1:12" customHeight="1" ht="105" outlineLevel="3">
      <c r="A19" s="1"/>
      <c r="B19" s="1">
        <v>818916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7</v>
      </c>
      <c r="H19" s="2" t="s">
        <v>72</v>
      </c>
      <c r="I19" s="1">
        <v>0</v>
      </c>
      <c r="J19" s="3" t="s">
        <v>17</v>
      </c>
      <c r="K19" s="2" t="str">
        <f>J19*1103.00</f>
        <v>0</v>
      </c>
      <c r="L19" s="5"/>
    </row>
    <row r="20" spans="1:12" customHeight="1" ht="105" outlineLevel="3">
      <c r="A20" s="1"/>
      <c r="B20" s="1">
        <v>818917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J20*433.00</f>
        <v>0</v>
      </c>
      <c r="L20" s="5"/>
    </row>
    <row r="21" spans="1:12" customHeight="1" ht="105" outlineLevel="3">
      <c r="A21" s="1"/>
      <c r="B21" s="1">
        <v>818918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22</v>
      </c>
      <c r="H21" s="2" t="s">
        <v>81</v>
      </c>
      <c r="I21" s="1">
        <v>0</v>
      </c>
      <c r="J21" s="3" t="s">
        <v>17</v>
      </c>
      <c r="K21" s="2" t="str">
        <f>J21*533.00</f>
        <v>0</v>
      </c>
      <c r="L21" s="5"/>
    </row>
    <row r="22" spans="1:12" customHeight="1" ht="105" outlineLevel="3">
      <c r="A22" s="1"/>
      <c r="B22" s="1">
        <v>818919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22</v>
      </c>
      <c r="H22" s="2" t="s">
        <v>86</v>
      </c>
      <c r="I22" s="1">
        <v>0</v>
      </c>
      <c r="J22" s="3" t="s">
        <v>17</v>
      </c>
      <c r="K22" s="2" t="str">
        <f>J22*881.00</f>
        <v>0</v>
      </c>
      <c r="L22" s="5"/>
    </row>
    <row r="23" spans="1:12" customHeight="1" ht="105" outlineLevel="3">
      <c r="A23" s="1"/>
      <c r="B23" s="1">
        <v>818920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16</v>
      </c>
      <c r="H23" s="2" t="s">
        <v>86</v>
      </c>
      <c r="I23" s="1">
        <v>0</v>
      </c>
      <c r="J23" s="3" t="s">
        <v>17</v>
      </c>
      <c r="K23" s="2" t="str">
        <f>J23*1261.00</f>
        <v>0</v>
      </c>
      <c r="L23" s="5"/>
    </row>
    <row r="24" spans="1:12" customHeight="1" ht="105" outlineLevel="3">
      <c r="A24" s="1"/>
      <c r="B24" s="1">
        <v>818921</v>
      </c>
      <c r="C24" s="1" t="s">
        <v>91</v>
      </c>
      <c r="D24" s="1" t="s">
        <v>92</v>
      </c>
      <c r="E24" s="2" t="s">
        <v>93</v>
      </c>
      <c r="F24" s="2" t="s">
        <v>94</v>
      </c>
      <c r="G24" s="2" t="s">
        <v>22</v>
      </c>
      <c r="H24" s="2" t="s">
        <v>86</v>
      </c>
      <c r="I24" s="1">
        <v>0</v>
      </c>
      <c r="J24" s="3" t="s">
        <v>17</v>
      </c>
      <c r="K24" s="2" t="str">
        <f>J24*2121.00</f>
        <v>0</v>
      </c>
      <c r="L24" s="5"/>
    </row>
    <row r="25" spans="1:12" customHeight="1" ht="105" outlineLevel="3">
      <c r="A25" s="1"/>
      <c r="B25" s="1">
        <v>818922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3</v>
      </c>
      <c r="H25" s="2" t="s">
        <v>86</v>
      </c>
      <c r="I25" s="1">
        <v>0</v>
      </c>
      <c r="J25" s="3" t="s">
        <v>17</v>
      </c>
      <c r="K25" s="2" t="str">
        <f>J25*3017.00</f>
        <v>0</v>
      </c>
      <c r="L25" s="5"/>
    </row>
    <row r="26" spans="1:12" customHeight="1" ht="105" outlineLevel="3">
      <c r="A26" s="1"/>
      <c r="B26" s="1">
        <v>818923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6</v>
      </c>
      <c r="H26" s="2">
        <v>0</v>
      </c>
      <c r="I26" s="1">
        <v>0</v>
      </c>
      <c r="J26" s="3" t="s">
        <v>17</v>
      </c>
      <c r="K26" s="2" t="str">
        <f>J26*1108.00</f>
        <v>0</v>
      </c>
      <c r="L26" s="5"/>
    </row>
    <row r="27" spans="1:12" customHeight="1" ht="105" outlineLevel="3">
      <c r="A27" s="1"/>
      <c r="B27" s="1">
        <v>818924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 t="s">
        <v>72</v>
      </c>
      <c r="I27" s="1">
        <v>0</v>
      </c>
      <c r="J27" s="3" t="s">
        <v>17</v>
      </c>
      <c r="K27" s="2" t="str">
        <f>J27*1558.00</f>
        <v>0</v>
      </c>
      <c r="L27" s="5"/>
    </row>
    <row r="28" spans="1:12" customHeight="1" ht="105" outlineLevel="3">
      <c r="A28" s="1"/>
      <c r="B28" s="1">
        <v>818925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 t="s">
        <v>22</v>
      </c>
      <c r="I28" s="1">
        <v>0</v>
      </c>
      <c r="J28" s="3" t="s">
        <v>17</v>
      </c>
      <c r="K28" s="2" t="str">
        <f>J28*2341.00</f>
        <v>0</v>
      </c>
      <c r="L28" s="5"/>
    </row>
    <row r="29" spans="1:12" customHeight="1" ht="105" outlineLevel="3">
      <c r="A29" s="1"/>
      <c r="B29" s="1">
        <v>818926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 t="s">
        <v>16</v>
      </c>
      <c r="I29" s="1">
        <v>0</v>
      </c>
      <c r="J29" s="3" t="s">
        <v>17</v>
      </c>
      <c r="K29" s="2" t="str">
        <f>J29*3505.00</f>
        <v>0</v>
      </c>
      <c r="L29" s="5"/>
    </row>
    <row r="30" spans="1:12" customHeight="1" ht="105" outlineLevel="3">
      <c r="A30" s="1"/>
      <c r="B30" s="1">
        <v>818927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 t="s">
        <v>22</v>
      </c>
      <c r="I30" s="1">
        <v>0</v>
      </c>
      <c r="J30" s="3" t="s">
        <v>17</v>
      </c>
      <c r="K30" s="2" t="str">
        <f>J30*3454.00</f>
        <v>0</v>
      </c>
      <c r="L30" s="5"/>
    </row>
    <row r="31" spans="1:12" customHeight="1" ht="105" outlineLevel="3">
      <c r="A31" s="1"/>
      <c r="B31" s="1">
        <v>818928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 t="s">
        <v>16</v>
      </c>
      <c r="I31" s="1">
        <v>0</v>
      </c>
      <c r="J31" s="3" t="s">
        <v>17</v>
      </c>
      <c r="K31" s="2" t="str">
        <f>J31*6000.00</f>
        <v>0</v>
      </c>
      <c r="L31" s="5"/>
    </row>
    <row r="32" spans="1:12" customHeight="1" ht="105" outlineLevel="3">
      <c r="A32" s="1"/>
      <c r="B32" s="1">
        <v>834706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1</v>
      </c>
      <c r="H32" s="2">
        <v>0</v>
      </c>
      <c r="I32" s="1">
        <v>0</v>
      </c>
      <c r="J32" s="3" t="s">
        <v>17</v>
      </c>
      <c r="K32" s="2" t="str">
        <f>J32*1743.00</f>
        <v>0</v>
      </c>
      <c r="L32" s="5"/>
    </row>
    <row r="33" spans="1:12" customHeight="1" ht="105" outlineLevel="3">
      <c r="A33" s="1"/>
      <c r="B33" s="1">
        <v>834707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0</v>
      </c>
      <c r="H33" s="2" t="s">
        <v>86</v>
      </c>
      <c r="I33" s="1">
        <v>0</v>
      </c>
      <c r="J33" s="3" t="s">
        <v>17</v>
      </c>
      <c r="K33" s="2" t="str">
        <f>J33*2327.00</f>
        <v>0</v>
      </c>
      <c r="L33" s="5"/>
    </row>
    <row r="34" spans="1:12" customHeight="1" ht="105" outlineLevel="3">
      <c r="A34" s="1"/>
      <c r="B34" s="1">
        <v>834708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 t="s">
        <v>86</v>
      </c>
      <c r="I34" s="1">
        <v>0</v>
      </c>
      <c r="J34" s="3" t="s">
        <v>17</v>
      </c>
      <c r="K34" s="2" t="str">
        <f>J34*3472.00</f>
        <v>0</v>
      </c>
      <c r="L34" s="5"/>
    </row>
    <row r="35" spans="1:12" outlineLevel="1">
      <c r="A35" s="7" t="s">
        <v>135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818935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22</v>
      </c>
      <c r="H36" s="2">
        <v>0</v>
      </c>
      <c r="I36" s="1">
        <v>0</v>
      </c>
      <c r="J36" s="3" t="s">
        <v>17</v>
      </c>
      <c r="K36" s="2" t="str">
        <f>J36*324.87</f>
        <v>0</v>
      </c>
      <c r="L36" s="5"/>
    </row>
    <row r="37" spans="1:12" customHeight="1" ht="105" outlineLevel="3">
      <c r="A37" s="1"/>
      <c r="B37" s="1">
        <v>818936</v>
      </c>
      <c r="C37" s="1" t="s">
        <v>140</v>
      </c>
      <c r="D37" s="1" t="s">
        <v>141</v>
      </c>
      <c r="E37" s="2" t="s">
        <v>142</v>
      </c>
      <c r="F37" s="2" t="s">
        <v>143</v>
      </c>
      <c r="G37" s="2" t="s">
        <v>22</v>
      </c>
      <c r="H37" s="2">
        <v>0</v>
      </c>
      <c r="I37" s="1">
        <v>0</v>
      </c>
      <c r="J37" s="3" t="s">
        <v>17</v>
      </c>
      <c r="K37" s="2" t="str">
        <f>J37*448.35</f>
        <v>0</v>
      </c>
      <c r="L37" s="5"/>
    </row>
    <row r="38" spans="1:12" customHeight="1" ht="105" outlineLevel="3">
      <c r="A38" s="1"/>
      <c r="B38" s="1">
        <v>818937</v>
      </c>
      <c r="C38" s="1" t="s">
        <v>144</v>
      </c>
      <c r="D38" s="1" t="s">
        <v>145</v>
      </c>
      <c r="E38" s="2" t="s">
        <v>146</v>
      </c>
      <c r="F38" s="2" t="s">
        <v>147</v>
      </c>
      <c r="G38" s="2" t="s">
        <v>22</v>
      </c>
      <c r="H38" s="2">
        <v>0</v>
      </c>
      <c r="I38" s="1">
        <v>0</v>
      </c>
      <c r="J38" s="3" t="s">
        <v>17</v>
      </c>
      <c r="K38" s="2" t="str">
        <f>J38*717.36</f>
        <v>0</v>
      </c>
      <c r="L38" s="5"/>
    </row>
    <row r="39" spans="1:12" customHeight="1" ht="105" outlineLevel="3">
      <c r="A39" s="1"/>
      <c r="B39" s="1">
        <v>818938</v>
      </c>
      <c r="C39" s="1" t="s">
        <v>148</v>
      </c>
      <c r="D39" s="1" t="s">
        <v>149</v>
      </c>
      <c r="E39" s="2" t="s">
        <v>150</v>
      </c>
      <c r="F39" s="2" t="s">
        <v>151</v>
      </c>
      <c r="G39" s="2">
        <v>10</v>
      </c>
      <c r="H39" s="2">
        <v>0</v>
      </c>
      <c r="I39" s="1">
        <v>0</v>
      </c>
      <c r="J39" s="3" t="s">
        <v>17</v>
      </c>
      <c r="K39" s="2" t="str">
        <f>J39*1228.92</f>
        <v>0</v>
      </c>
      <c r="L39" s="5"/>
    </row>
    <row r="40" spans="1:12" customHeight="1" ht="105" outlineLevel="3">
      <c r="A40" s="1"/>
      <c r="B40" s="1">
        <v>818939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4</v>
      </c>
      <c r="H40" s="2">
        <v>0</v>
      </c>
      <c r="I40" s="1">
        <v>0</v>
      </c>
      <c r="J40" s="3" t="s">
        <v>17</v>
      </c>
      <c r="K40" s="2" t="str">
        <f>J40*1484.70</f>
        <v>0</v>
      </c>
      <c r="L40" s="5"/>
    </row>
    <row r="41" spans="1:12" customHeight="1" ht="105" outlineLevel="3">
      <c r="A41" s="1"/>
      <c r="B41" s="1">
        <v>818940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3</v>
      </c>
      <c r="H41" s="2">
        <v>0</v>
      </c>
      <c r="I41" s="1">
        <v>0</v>
      </c>
      <c r="J41" s="3" t="s">
        <v>17</v>
      </c>
      <c r="K41" s="2" t="str">
        <f>J41*2252.04</f>
        <v>0</v>
      </c>
      <c r="L41" s="5"/>
    </row>
    <row r="42" spans="1:12" outlineLevel="1">
      <c r="A42" s="7" t="s">
        <v>160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</row>
    <row r="43" spans="1:12" customHeight="1" ht="105" outlineLevel="3">
      <c r="A43" s="1"/>
      <c r="B43" s="1">
        <v>833193</v>
      </c>
      <c r="C43" s="1" t="s">
        <v>161</v>
      </c>
      <c r="D43" s="1" t="s">
        <v>162</v>
      </c>
      <c r="E43" s="2" t="s">
        <v>163</v>
      </c>
      <c r="F43" s="2" t="s">
        <v>164</v>
      </c>
      <c r="G43" s="2" t="s">
        <v>16</v>
      </c>
      <c r="H43" s="2">
        <v>0</v>
      </c>
      <c r="I43" s="1">
        <v>0</v>
      </c>
      <c r="J43" s="3" t="s">
        <v>17</v>
      </c>
      <c r="K43" s="2" t="str">
        <f>J43*345.71</f>
        <v>0</v>
      </c>
      <c r="L43" s="5"/>
    </row>
    <row r="44" spans="1:12" customHeight="1" ht="105" outlineLevel="3">
      <c r="A44" s="1"/>
      <c r="B44" s="1">
        <v>833194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17</v>
      </c>
      <c r="K44" s="2" t="str">
        <f>J44*506.32</f>
        <v>0</v>
      </c>
      <c r="L44" s="5"/>
    </row>
    <row r="45" spans="1:12" customHeight="1" ht="105" outlineLevel="3">
      <c r="A45" s="1"/>
      <c r="B45" s="1">
        <v>833195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10</v>
      </c>
      <c r="H45" s="2">
        <v>0</v>
      </c>
      <c r="I45" s="1">
        <v>0</v>
      </c>
      <c r="J45" s="3" t="s">
        <v>17</v>
      </c>
      <c r="K45" s="2" t="str">
        <f>J45*710.58</f>
        <v>0</v>
      </c>
      <c r="L45" s="5"/>
    </row>
    <row r="46" spans="1:12" customHeight="1" ht="105" outlineLevel="3">
      <c r="A46" s="1"/>
      <c r="B46" s="1">
        <v>837287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2</v>
      </c>
      <c r="H46" s="2">
        <v>0</v>
      </c>
      <c r="I46" s="1">
        <v>0</v>
      </c>
      <c r="J46" s="3" t="s">
        <v>17</v>
      </c>
      <c r="K46" s="2" t="str">
        <f>J46*965.37</f>
        <v>0</v>
      </c>
      <c r="L46" s="5"/>
    </row>
    <row r="47" spans="1:12" customHeight="1" ht="105" outlineLevel="3">
      <c r="A47" s="1"/>
      <c r="B47" s="1">
        <v>837288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8</v>
      </c>
      <c r="H47" s="2">
        <v>0</v>
      </c>
      <c r="I47" s="1">
        <v>0</v>
      </c>
      <c r="J47" s="3" t="s">
        <v>17</v>
      </c>
      <c r="K47" s="2" t="str">
        <f>J47*1602.35</f>
        <v>0</v>
      </c>
      <c r="L47" s="5"/>
    </row>
    <row r="48" spans="1:12" customHeight="1" ht="105" outlineLevel="3">
      <c r="A48" s="1"/>
      <c r="B48" s="1">
        <v>837289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17</v>
      </c>
      <c r="K48" s="2" t="str">
        <f>J48*2386.54</f>
        <v>0</v>
      </c>
      <c r="L48" s="5"/>
    </row>
    <row r="49" spans="1:12" customHeight="1" ht="105" outlineLevel="3">
      <c r="A49" s="1"/>
      <c r="B49" s="1">
        <v>837297</v>
      </c>
      <c r="C49" s="1" t="s">
        <v>185</v>
      </c>
      <c r="D49" s="1" t="s">
        <v>186</v>
      </c>
      <c r="E49" s="2" t="s">
        <v>187</v>
      </c>
      <c r="F49" s="2" t="s">
        <v>188</v>
      </c>
      <c r="G49" s="2" t="s">
        <v>86</v>
      </c>
      <c r="H49" s="2">
        <v>0</v>
      </c>
      <c r="I49" s="1">
        <v>0</v>
      </c>
      <c r="J49" s="3" t="s">
        <v>17</v>
      </c>
      <c r="K49" s="2" t="str">
        <f>J49*677.06</f>
        <v>0</v>
      </c>
      <c r="L49" s="5"/>
    </row>
    <row r="50" spans="1:12" customHeight="1" ht="105" outlineLevel="3">
      <c r="A50" s="1"/>
      <c r="B50" s="1">
        <v>837298</v>
      </c>
      <c r="C50" s="1" t="s">
        <v>189</v>
      </c>
      <c r="D50" s="1" t="s">
        <v>190</v>
      </c>
      <c r="E50" s="2" t="s">
        <v>191</v>
      </c>
      <c r="F50" s="2" t="s">
        <v>192</v>
      </c>
      <c r="G50" s="2">
        <v>7</v>
      </c>
      <c r="H50" s="2">
        <v>0</v>
      </c>
      <c r="I50" s="1">
        <v>0</v>
      </c>
      <c r="J50" s="3" t="s">
        <v>17</v>
      </c>
      <c r="K50" s="2" t="str">
        <f>J50*891.56</f>
        <v>0</v>
      </c>
      <c r="L50" s="5"/>
    </row>
    <row r="51" spans="1:12" outlineLevel="1">
      <c r="A51" s="7" t="s">
        <v>193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customHeight="1" ht="105" outlineLevel="3">
      <c r="A52" s="1"/>
      <c r="B52" s="1">
        <v>878733</v>
      </c>
      <c r="C52" s="1" t="s">
        <v>194</v>
      </c>
      <c r="D52" s="1"/>
      <c r="E52" s="2" t="s">
        <v>195</v>
      </c>
      <c r="F52" s="2" t="s">
        <v>196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J52*171.00</f>
        <v>0</v>
      </c>
      <c r="L52" s="5"/>
    </row>
    <row r="53" spans="1:12" customHeight="1" ht="105" outlineLevel="3">
      <c r="A53" s="1"/>
      <c r="B53" s="1">
        <v>878734</v>
      </c>
      <c r="C53" s="1" t="s">
        <v>197</v>
      </c>
      <c r="D53" s="1"/>
      <c r="E53" s="2" t="s">
        <v>198</v>
      </c>
      <c r="F53" s="2" t="s">
        <v>199</v>
      </c>
      <c r="G53" s="2" t="s">
        <v>22</v>
      </c>
      <c r="H53" s="2">
        <v>0</v>
      </c>
      <c r="I53" s="1">
        <v>0</v>
      </c>
      <c r="J53" s="3" t="s">
        <v>17</v>
      </c>
      <c r="K53" s="2" t="str">
        <f>J53*247.94</f>
        <v>0</v>
      </c>
      <c r="L53" s="5"/>
    </row>
    <row r="54" spans="1:12" customHeight="1" ht="105" outlineLevel="3">
      <c r="A54" s="1"/>
      <c r="B54" s="1">
        <v>878735</v>
      </c>
      <c r="C54" s="1" t="s">
        <v>200</v>
      </c>
      <c r="D54" s="1"/>
      <c r="E54" s="2" t="s">
        <v>201</v>
      </c>
      <c r="F54" s="2" t="s">
        <v>202</v>
      </c>
      <c r="G54" s="2" t="s">
        <v>22</v>
      </c>
      <c r="H54" s="2">
        <v>0</v>
      </c>
      <c r="I54" s="1">
        <v>0</v>
      </c>
      <c r="J54" s="3" t="s">
        <v>17</v>
      </c>
      <c r="K54" s="2" t="str">
        <f>J54*357.69</f>
        <v>0</v>
      </c>
      <c r="L54" s="5"/>
    </row>
    <row r="55" spans="1:12" customHeight="1" ht="105" outlineLevel="3">
      <c r="A55" s="1"/>
      <c r="B55" s="1">
        <v>878736</v>
      </c>
      <c r="C55" s="1" t="s">
        <v>203</v>
      </c>
      <c r="D55" s="1"/>
      <c r="E55" s="2" t="s">
        <v>204</v>
      </c>
      <c r="F55" s="2" t="s">
        <v>205</v>
      </c>
      <c r="G55" s="2">
        <v>2</v>
      </c>
      <c r="H55" s="2">
        <v>0</v>
      </c>
      <c r="I55" s="1">
        <v>0</v>
      </c>
      <c r="J55" s="3" t="s">
        <v>17</v>
      </c>
      <c r="K55" s="2" t="str">
        <f>J55*574.27</f>
        <v>0</v>
      </c>
      <c r="L55" s="5"/>
    </row>
    <row r="56" spans="1:12" outlineLevel="1">
      <c r="A56" s="7" t="s">
        <v>206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</row>
    <row r="57" spans="1:12" customHeight="1" ht="105" outlineLevel="3">
      <c r="A57" s="1"/>
      <c r="B57" s="1">
        <v>883287</v>
      </c>
      <c r="C57" s="1" t="s">
        <v>207</v>
      </c>
      <c r="D57" s="1"/>
      <c r="E57" s="2" t="s">
        <v>208</v>
      </c>
      <c r="F57" s="2" t="s">
        <v>209</v>
      </c>
      <c r="G57" s="2" t="s">
        <v>72</v>
      </c>
      <c r="H57" s="2">
        <v>0</v>
      </c>
      <c r="I57" s="1">
        <v>0</v>
      </c>
      <c r="J57" s="3" t="s">
        <v>17</v>
      </c>
      <c r="K57" s="2" t="str">
        <f>J57*225.72</f>
        <v>0</v>
      </c>
      <c r="L57" s="5"/>
    </row>
    <row r="58" spans="1:12" customHeight="1" ht="105" outlineLevel="3">
      <c r="A58" s="1"/>
      <c r="B58" s="1">
        <v>883288</v>
      </c>
      <c r="C58" s="1" t="s">
        <v>210</v>
      </c>
      <c r="D58" s="1"/>
      <c r="E58" s="2" t="s">
        <v>211</v>
      </c>
      <c r="F58" s="2" t="s">
        <v>212</v>
      </c>
      <c r="G58" s="2" t="s">
        <v>86</v>
      </c>
      <c r="H58" s="2">
        <v>0</v>
      </c>
      <c r="I58" s="1">
        <v>0</v>
      </c>
      <c r="J58" s="3" t="s">
        <v>17</v>
      </c>
      <c r="K58" s="2" t="str">
        <f>J58*340.29</f>
        <v>0</v>
      </c>
      <c r="L58" s="5"/>
    </row>
    <row r="59" spans="1:12" customHeight="1" ht="105" outlineLevel="3">
      <c r="A59" s="1"/>
      <c r="B59" s="1">
        <v>883289</v>
      </c>
      <c r="C59" s="1" t="s">
        <v>213</v>
      </c>
      <c r="D59" s="1"/>
      <c r="E59" s="2" t="s">
        <v>214</v>
      </c>
      <c r="F59" s="2" t="s">
        <v>215</v>
      </c>
      <c r="G59" s="2" t="s">
        <v>86</v>
      </c>
      <c r="H59" s="2">
        <v>0</v>
      </c>
      <c r="I59" s="1">
        <v>0</v>
      </c>
      <c r="J59" s="3" t="s">
        <v>17</v>
      </c>
      <c r="K59" s="2" t="str">
        <f>J59*393.30</f>
        <v>0</v>
      </c>
      <c r="L59" s="5"/>
    </row>
    <row r="60" spans="1:12" outlineLevel="1">
      <c r="A60" s="7" t="s">
        <v>216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customHeight="1" ht="105" outlineLevel="3">
      <c r="A61" s="1"/>
      <c r="B61" s="1">
        <v>883958</v>
      </c>
      <c r="C61" s="1" t="s">
        <v>217</v>
      </c>
      <c r="D61" s="1" t="s">
        <v>218</v>
      </c>
      <c r="E61" s="2" t="s">
        <v>219</v>
      </c>
      <c r="F61" s="2" t="s">
        <v>220</v>
      </c>
      <c r="G61" s="2" t="s">
        <v>16</v>
      </c>
      <c r="H61" s="2">
        <v>0</v>
      </c>
      <c r="I61" s="1">
        <v>0</v>
      </c>
      <c r="J61" s="3" t="s">
        <v>17</v>
      </c>
      <c r="K61" s="2" t="str">
        <f>J61*404.25</f>
        <v>0</v>
      </c>
      <c r="L61" s="5"/>
    </row>
    <row r="62" spans="1:12" customHeight="1" ht="105" outlineLevel="3">
      <c r="A62" s="1"/>
      <c r="B62" s="1">
        <v>883959</v>
      </c>
      <c r="C62" s="1" t="s">
        <v>221</v>
      </c>
      <c r="D62" s="1" t="s">
        <v>222</v>
      </c>
      <c r="E62" s="2" t="s">
        <v>223</v>
      </c>
      <c r="F62" s="2" t="s">
        <v>224</v>
      </c>
      <c r="G62" s="2" t="s">
        <v>22</v>
      </c>
      <c r="H62" s="2">
        <v>0</v>
      </c>
      <c r="I62" s="1">
        <v>0</v>
      </c>
      <c r="J62" s="3" t="s">
        <v>17</v>
      </c>
      <c r="K62" s="2" t="str">
        <f>J62*592.41</f>
        <v>0</v>
      </c>
      <c r="L62" s="5"/>
    </row>
    <row r="63" spans="1:12" customHeight="1" ht="105" outlineLevel="3">
      <c r="A63" s="1"/>
      <c r="B63" s="1">
        <v>883960</v>
      </c>
      <c r="C63" s="1" t="s">
        <v>225</v>
      </c>
      <c r="D63" s="1" t="s">
        <v>226</v>
      </c>
      <c r="E63" s="2" t="s">
        <v>227</v>
      </c>
      <c r="F63" s="2" t="s">
        <v>228</v>
      </c>
      <c r="G63" s="2" t="s">
        <v>72</v>
      </c>
      <c r="H63" s="2">
        <v>0</v>
      </c>
      <c r="I63" s="1">
        <v>0</v>
      </c>
      <c r="J63" s="3" t="s">
        <v>17</v>
      </c>
      <c r="K63" s="2" t="str">
        <f>J63*809.97</f>
        <v>0</v>
      </c>
      <c r="L63" s="5"/>
    </row>
    <row r="64" spans="1:12" customHeight="1" ht="105" outlineLevel="3">
      <c r="A64" s="1"/>
      <c r="B64" s="1">
        <v>953981</v>
      </c>
      <c r="C64" s="1" t="s">
        <v>229</v>
      </c>
      <c r="D64" s="1" t="s">
        <v>230</v>
      </c>
      <c r="E64" s="2" t="s">
        <v>231</v>
      </c>
      <c r="F64" s="2" t="s">
        <v>232</v>
      </c>
      <c r="G64" s="2" t="s">
        <v>16</v>
      </c>
      <c r="H64" s="2">
        <v>0</v>
      </c>
      <c r="I64" s="1">
        <v>0</v>
      </c>
      <c r="J64" s="3" t="s">
        <v>17</v>
      </c>
      <c r="K64" s="2" t="str">
        <f>J64*330.75</f>
        <v>0</v>
      </c>
      <c r="L64" s="5"/>
    </row>
    <row r="65" spans="1:12" customHeight="1" ht="105" outlineLevel="3">
      <c r="A65" s="1"/>
      <c r="B65" s="1">
        <v>953982</v>
      </c>
      <c r="C65" s="1" t="s">
        <v>233</v>
      </c>
      <c r="D65" s="1" t="s">
        <v>234</v>
      </c>
      <c r="E65" s="2" t="s">
        <v>235</v>
      </c>
      <c r="F65" s="2" t="s">
        <v>236</v>
      </c>
      <c r="G65" s="2">
        <v>2</v>
      </c>
      <c r="H65" s="2">
        <v>0</v>
      </c>
      <c r="I65" s="1">
        <v>0</v>
      </c>
      <c r="J65" s="3" t="s">
        <v>17</v>
      </c>
      <c r="K65" s="2" t="str">
        <f>J65*486.57</f>
        <v>0</v>
      </c>
      <c r="L65" s="5"/>
    </row>
    <row r="66" spans="1:12" customHeight="1" ht="105" outlineLevel="3">
      <c r="A66" s="1"/>
      <c r="B66" s="1">
        <v>953983</v>
      </c>
      <c r="C66" s="1" t="s">
        <v>237</v>
      </c>
      <c r="D66" s="1" t="s">
        <v>238</v>
      </c>
      <c r="E66" s="2" t="s">
        <v>239</v>
      </c>
      <c r="F66" s="2" t="s">
        <v>240</v>
      </c>
      <c r="G66" s="2">
        <v>5</v>
      </c>
      <c r="H66" s="2">
        <v>0</v>
      </c>
      <c r="I66" s="1">
        <v>0</v>
      </c>
      <c r="J66" s="3" t="s">
        <v>17</v>
      </c>
      <c r="K66" s="2" t="str">
        <f>J66*748.23</f>
        <v>0</v>
      </c>
      <c r="L66" s="5"/>
    </row>
    <row r="67" spans="1:12" outlineLevel="1">
      <c r="A67" s="7" t="s">
        <v>241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customHeight="1" ht="105" outlineLevel="3">
      <c r="A68" s="1"/>
      <c r="B68" s="1">
        <v>884239</v>
      </c>
      <c r="C68" s="1" t="s">
        <v>242</v>
      </c>
      <c r="D68" s="1" t="s">
        <v>243</v>
      </c>
      <c r="E68" s="2" t="s">
        <v>244</v>
      </c>
      <c r="F68" s="2" t="s">
        <v>245</v>
      </c>
      <c r="G68" s="2" t="s">
        <v>16</v>
      </c>
      <c r="H68" s="2">
        <v>0</v>
      </c>
      <c r="I68" s="1">
        <v>0</v>
      </c>
      <c r="J68" s="3" t="s">
        <v>17</v>
      </c>
      <c r="K68" s="2" t="str">
        <f>J68*353.17</f>
        <v>0</v>
      </c>
      <c r="L68" s="5"/>
    </row>
    <row r="69" spans="1:12" customHeight="1" ht="105" outlineLevel="3">
      <c r="A69" s="1"/>
      <c r="B69" s="1">
        <v>884240</v>
      </c>
      <c r="C69" s="1" t="s">
        <v>246</v>
      </c>
      <c r="D69" s="1" t="s">
        <v>247</v>
      </c>
      <c r="E69" s="2" t="s">
        <v>248</v>
      </c>
      <c r="F69" s="2" t="s">
        <v>249</v>
      </c>
      <c r="G69" s="2">
        <v>1</v>
      </c>
      <c r="H69" s="2">
        <v>0</v>
      </c>
      <c r="I69" s="1">
        <v>0</v>
      </c>
      <c r="J69" s="3" t="s">
        <v>17</v>
      </c>
      <c r="K69" s="2" t="str">
        <f>J69*396.95</f>
        <v>0</v>
      </c>
      <c r="L69" s="5"/>
    </row>
    <row r="70" spans="1:12" customHeight="1" ht="105" outlineLevel="3">
      <c r="A70" s="1"/>
      <c r="B70" s="1">
        <v>884241</v>
      </c>
      <c r="C70" s="1" t="s">
        <v>250</v>
      </c>
      <c r="D70" s="1" t="s">
        <v>251</v>
      </c>
      <c r="E70" s="2" t="s">
        <v>252</v>
      </c>
      <c r="F70" s="2" t="s">
        <v>253</v>
      </c>
      <c r="G70" s="2">
        <v>9</v>
      </c>
      <c r="H70" s="2">
        <v>0</v>
      </c>
      <c r="I70" s="1">
        <v>0</v>
      </c>
      <c r="J70" s="3" t="s">
        <v>17</v>
      </c>
      <c r="K70" s="2" t="str">
        <f>J70*711.36</f>
        <v>0</v>
      </c>
      <c r="L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16:K16"/>
    <mergeCell ref="A35:K35"/>
    <mergeCell ref="A42:K42"/>
    <mergeCell ref="A51:K51"/>
    <mergeCell ref="A56:K56"/>
    <mergeCell ref="A60:K60"/>
    <mergeCell ref="A67:K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2026-06-14T22:09:45+03:00</dcterms:created>
  <dcterms:modified xsi:type="dcterms:W3CDTF">2026-06-14T22:09:45+03:00</dcterms:modified>
  <dc:title>Untitled Spreadsheet</dc:title>
  <dc:description/>
  <dc:subject/>
  <cp:keywords/>
  <cp:category/>
</cp:coreProperties>
</file>